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5414 Port St Lucie, FL/4 ASSET-REPORT DOCS/"/>
    </mc:Choice>
  </mc:AlternateContent>
  <xr:revisionPtr revIDLastSave="17" documentId="13_ncr:1_{B888774D-3C83-41B9-8B1C-1CD895A9BF91}" xr6:coauthVersionLast="47" xr6:coauthVersionMax="47" xr10:uidLastSave="{86517728-8054-4CEC-ADE7-66518C0E0E61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<sst xmlns="http://schemas.openxmlformats.org/spreadsheetml/2006/main" count="72" uniqueCount="44">
  <si>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</si>
  <si>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</si>
  <si>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</si>
  <si>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</si>
  <si>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</si>
  <si>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</si>
  <si>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</si>
  <si>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</si>
  <si>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</si>
  <si>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</si>
  <si>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</si>
  <si>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</si>
  <si>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</si>
  <si>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</si>
  <si>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</si>
  <si>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</si>
  <si>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</si>
  <si>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</si>
  <si>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</si>
  <si>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</si>
  <si>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</si>
  <si>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</si>
  <si>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</si>
  <si>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</si>
  <si>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</si>
  <si>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</si>
  <si>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</si>
  <si>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</si>
  <si>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</si>
  <si>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</si>
  <si>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</si>
  <si>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</si>
  <si>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</si>
  <si>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</si>
  <si>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</si>
  <si>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</si>
  <si>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</si>
  <si>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</si>
  <si>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</si>
  <si>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</si>
  <si>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</si>
  <si>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</si>
  <si>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</si>
  <si>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WATER SRVC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</si>
</sst>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N8" sqref="N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/>
      <c r="E6" s="23">
        <f t="shared" ref="E6:F7" si="0">C6-G6</f>
        <v>2790</v>
      </c>
      <c r="F6" s="24">
        <f t="shared" si="0"/>
        <v>0</v>
      </c>
      <c r="G6" s="25">
        <v>610</v>
      </c>
      <c r="H6" s="26"/>
      <c r="I6" s="27">
        <f>G6/C6</f>
        <v>0.17941176470588235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5000</v>
      </c>
      <c r="D7" s="36"/>
      <c r="E7" s="35">
        <f t="shared" si="0"/>
        <v>4100</v>
      </c>
      <c r="F7" s="36">
        <f t="shared" si="0"/>
        <v>0</v>
      </c>
      <c r="G7" s="37">
        <v>900</v>
      </c>
      <c r="H7" s="38"/>
      <c r="I7" s="39">
        <f t="shared" ref="I7:J7" si="1">G7/C7</f>
        <v>0.18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3000</v>
      </c>
      <c r="D8" s="36"/>
      <c r="E8" s="35">
        <f t="shared" ref="E8" si="2">C8-G8</f>
        <v>2460</v>
      </c>
      <c r="F8" s="36">
        <f t="shared" ref="F8" si="3">D8-H8</f>
        <v>0</v>
      </c>
      <c r="G8" s="37">
        <v>540</v>
      </c>
      <c r="H8" s="38"/>
      <c r="I8" s="39">
        <f t="shared" ref="I8" si="4">G8/C8</f>
        <v>0.18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42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1550</v>
      </c>
      <c r="P9" s="52"/>
      <c r="Q9" s="66"/>
      <c r="R9" s="71"/>
    </row>
    <row r="10" spans="1:21" ht="20.100000000000001" customHeight="1" thickBot="1" x14ac:dyDescent="0.25">
      <c r="A10" s="78" t="s">
        <v>11</v>
      </c>
      <c r="B10" s="88" t="s">
        <v>43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60</v>
      </c>
      <c r="P10" s="57"/>
      <c r="Q10" s="66"/>
      <c r="R10" s="71"/>
    </row>
    <row r="11" spans="1:21" ht="20.100000000000001" customHeight="1" thickBot="1" x14ac:dyDescent="0.25">
      <c r="A11" s="189" t="s">
        <v>30</v>
      </c>
      <c r="B11" s="190"/>
      <c r="C11" s="79">
        <f>SUM(C6:C10)</f>
        <v>11400</v>
      </c>
      <c r="D11" s="80">
        <f>SUM(D6:D10)</f>
        <v>0</v>
      </c>
      <c r="E11" s="79">
        <f>SUM(E6:E10)</f>
        <v>9350</v>
      </c>
      <c r="F11" s="80">
        <f>SUM(F6:F10)</f>
        <v>0</v>
      </c>
      <c r="G11" s="81">
        <f>SUM(G6:G10)</f>
        <v>2050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3">
        <f>SUM(M6:M10)</f>
        <v>0</v>
      </c>
      <c r="N11" s="85">
        <f>SUM(N6:N10)</f>
        <v>0</v>
      </c>
      <c r="O11" s="86">
        <f>SUM(O6:O10)</f>
        <v>1610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31</v>
      </c>
      <c r="B13" s="95"/>
      <c r="C13" s="95"/>
      <c r="D13" s="95"/>
      <c r="F13" s="157" t="s">
        <v>12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33</v>
      </c>
      <c r="B15" s="152"/>
      <c r="C15" s="100">
        <f>G11+K11</f>
        <v>2050</v>
      </c>
      <c r="D15" s="101">
        <f>H11+L11</f>
        <v>0</v>
      </c>
      <c r="F15" s="198" t="s">
        <v>13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32</v>
      </c>
      <c r="B16" s="154"/>
      <c r="C16" s="104">
        <f>M11+O11</f>
        <v>1610</v>
      </c>
      <c r="D16" s="105">
        <f>N11+P11</f>
        <v>0</v>
      </c>
      <c r="F16" s="200" t="s">
        <v>14</v>
      </c>
      <c r="G16" s="201"/>
      <c r="H16" s="143"/>
      <c r="I16" s="144"/>
      <c r="J16" s="145"/>
      <c r="L16" s="130" t="s">
        <v>37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">
      <c r="A17" s="155" t="s">
        <v>18</v>
      </c>
      <c r="B17" s="156"/>
      <c r="C17" s="102">
        <f>C15-C16</f>
        <v>440</v>
      </c>
      <c r="D17" s="103">
        <f>D15-D16</f>
        <v>0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25">
      <c r="F18" s="214" t="s">
        <v>16</v>
      </c>
      <c r="G18" s="215"/>
      <c r="H18" s="137" t="e">
        <f>AVERAGE(H15:J17)</f>
        <v>#DIV/0!</v>
      </c>
      <c r="I18" s="138"/>
      <c r="J18" s="139"/>
      <c r="L18" s="126" t="s">
        <v>38</v>
      </c>
      <c r="M18" s="126"/>
      <c r="N18" s="126"/>
      <c r="O18" s="126"/>
      <c r="P18" s="106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19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3" t="s">
        <v>22</v>
      </c>
    </row>
    <row r="29" spans="1:18" ht="18.75" customHeight="1" thickBot="1" x14ac:dyDescent="0.25">
      <c r="A29" s="64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6">L29-N29</f>
        <v>0</v>
      </c>
    </row>
    <row r="30" spans="1:18" ht="18.75" customHeight="1" thickBot="1" x14ac:dyDescent="0.25">
      <c r="A30" s="65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6"/>
        <v>0</v>
      </c>
    </row>
    <row r="31" spans="1:18" ht="19.149999999999999" customHeight="1" thickBot="1" x14ac:dyDescent="0.25">
      <c r="A31" s="65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6"/>
        <v>0</v>
      </c>
    </row>
    <row r="32" spans="1:18" ht="19.5" customHeight="1" thickBot="1" x14ac:dyDescent="0.25">
      <c r="A32" s="64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4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6"/>
        <v>0</v>
      </c>
    </row>
    <row r="37" spans="1:16" ht="18.75" customHeight="1" x14ac:dyDescent="0.2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DCCFF7-8DF9-4606-B348-4D2B6323A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2024-10-31T14:09:40Z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