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Bartaco/Bartaco - King Street (Charleston, SC)/"/>
    </mc:Choice>
  </mc:AlternateContent>
  <xr:revisionPtr revIDLastSave="0" documentId="8_{E96E9AF3-9E68-4A0C-9C98-13658EE2E7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<sst xmlns="http://schemas.openxmlformats.org/spreadsheetml/2006/main" count="85" uniqueCount="58">
  <si>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</si>
  <si>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</si>
  <si>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</si>
  <si>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</si>
  <si>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</si>
  <si>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</si>
  <si>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</si>
  <si>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</si>
  <si>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</si>
  <si>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</si>
  <si>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</si>
  <si>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</si>
  <si>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</si>
  <si>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</si>
  <si>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</si>
  <si>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</si>
  <si>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</si>
  <si>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</si>
  <si>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</si>
  <si>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</si>
  <si>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</si>
  <si>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</si>
  <si>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</si>
  <si>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</si>
  <si>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</si>
  <si>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</si>
  <si>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</si>
  <si>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</si>
  <si>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</si>
  <si>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</si>
  <si>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</si>
  <si>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</si>
  <si>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</si>
  <si>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</si>
  <si>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</si>
  <si>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</si>
  <si>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</si>
  <si>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</si>
  <si>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</si>
  <si>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</si>
  <si>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</si>
  <si>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</si>
  <si>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</si>
  <si>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</si>
  <si>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</si>
  <si>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</si>
  <si>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DOAS-1</t>
  </si>
  <si>
    <t>MEZZANINE</t>
  </si>
  <si>
    <t>EF-3</t>
  </si>
  <si>
    <t>EF-4</t>
  </si>
  <si>
    <t>RR 1</t>
  </si>
  <si>
    <t>RR 3</t>
  </si>
  <si>
    <t>RR 4</t>
  </si>
  <si>
    <t>RR2</t>
  </si>
  <si>
    <t>KEF-1</t>
  </si>
  <si>
    <t>KEF-2</t>
  </si>
  <si>
    <t>KEF-3</t>
  </si>
  <si>
    <t>DISH HODD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</si>
</sst>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1" fillId="2" borderId="43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H1" sqref="H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thickBot="1" x14ac:dyDescent="0.45">
      <c r="A3" s="88"/>
    </row>
    <row r="4" spans="1:18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5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49999999999999" customHeight="1" x14ac:dyDescent="0.25">
      <c r="A6" s="75" t="s">
        <v>13</v>
      </c>
      <c r="B6" s="73" t="s">
        <v>43</v>
      </c>
      <c r="C6" s="23">
        <v>3150</v>
      </c>
      <c r="D6" s="24"/>
      <c r="E6" s="23">
        <f t="shared" ref="E6:F7" si="0">C6-G6</f>
        <v>1860</v>
      </c>
      <c r="F6" s="24">
        <f t="shared" si="0"/>
        <v>0</v>
      </c>
      <c r="G6" s="25">
        <v>1290</v>
      </c>
      <c r="H6" s="26"/>
      <c r="I6" s="27">
        <f>G6/C6</f>
        <v>0.40952380952380951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76" t="s">
        <v>14</v>
      </c>
      <c r="B7" s="74" t="s">
        <v>47</v>
      </c>
      <c r="C7" s="35">
        <v>2450</v>
      </c>
      <c r="D7" s="36"/>
      <c r="E7" s="35">
        <f t="shared" si="0"/>
        <v>1610</v>
      </c>
      <c r="F7" s="36">
        <f t="shared" si="0"/>
        <v>0</v>
      </c>
      <c r="G7" s="37">
        <v>840</v>
      </c>
      <c r="H7" s="38"/>
      <c r="I7" s="39">
        <f t="shared" ref="I7:J7" si="1">G7/C7</f>
        <v>0.34285714285714286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49999999999999" customHeight="1" x14ac:dyDescent="0.25">
      <c r="A8" s="76" t="s">
        <v>46</v>
      </c>
      <c r="B8" s="74" t="s">
        <v>42</v>
      </c>
      <c r="C8" s="35">
        <v>4600</v>
      </c>
      <c r="D8" s="36"/>
      <c r="E8" s="35"/>
      <c r="F8" s="36"/>
      <c r="G8" s="37"/>
      <c r="H8" s="38"/>
      <c r="I8" s="206"/>
      <c r="J8" s="40"/>
      <c r="K8" s="41"/>
      <c r="L8" s="42"/>
      <c r="M8" s="43"/>
      <c r="N8" s="44"/>
      <c r="O8" s="45"/>
      <c r="P8" s="46"/>
      <c r="Q8" s="64"/>
      <c r="R8" s="69"/>
    </row>
    <row r="9" spans="1:18" ht="20.149999999999999" customHeight="1" x14ac:dyDescent="0.25">
      <c r="A9" s="76" t="s">
        <v>15</v>
      </c>
      <c r="B9" s="74" t="s">
        <v>44</v>
      </c>
      <c r="C9" s="47"/>
      <c r="D9" s="48"/>
      <c r="E9" s="47" t="s">
        <v>16</v>
      </c>
      <c r="F9" s="48"/>
      <c r="G9" s="41"/>
      <c r="H9" s="42"/>
      <c r="I9" s="49"/>
      <c r="J9" s="42"/>
      <c r="K9" s="37">
        <v>1300</v>
      </c>
      <c r="L9" s="38"/>
      <c r="M9" s="43"/>
      <c r="N9" s="44"/>
      <c r="O9" s="45"/>
      <c r="P9" s="46"/>
      <c r="Q9" s="55"/>
      <c r="R9" s="69"/>
    </row>
    <row r="10" spans="1:18" ht="20.149999999999999" customHeight="1" x14ac:dyDescent="0.25">
      <c r="A10" s="76" t="s">
        <v>54</v>
      </c>
      <c r="B10" s="74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3040</v>
      </c>
      <c r="N10" s="51"/>
      <c r="O10" s="45"/>
      <c r="P10" s="46"/>
      <c r="Q10" s="64"/>
      <c r="R10" s="69"/>
    </row>
    <row r="11" spans="1:18" ht="20.149999999999999" customHeight="1" x14ac:dyDescent="0.25">
      <c r="A11" s="76" t="s">
        <v>55</v>
      </c>
      <c r="B11" s="74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2906</v>
      </c>
      <c r="N11" s="51"/>
      <c r="O11" s="45"/>
      <c r="P11" s="46"/>
      <c r="Q11" s="64"/>
      <c r="R11" s="69"/>
    </row>
    <row r="12" spans="1:18" ht="20.149999999999999" customHeight="1" x14ac:dyDescent="0.25">
      <c r="A12" s="76" t="s">
        <v>56</v>
      </c>
      <c r="B12" s="74" t="s">
        <v>57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350</v>
      </c>
      <c r="N12" s="51"/>
      <c r="O12" s="45"/>
      <c r="P12" s="46"/>
      <c r="Q12" s="64"/>
      <c r="R12" s="69"/>
    </row>
    <row r="13" spans="1:18" ht="20.149999999999999" customHeight="1" x14ac:dyDescent="0.25">
      <c r="A13" s="76" t="s">
        <v>17</v>
      </c>
      <c r="B13" s="74" t="s">
        <v>50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100</v>
      </c>
      <c r="P13" s="54"/>
      <c r="Q13" s="64"/>
      <c r="R13" s="69"/>
    </row>
    <row r="14" spans="1:18" ht="20.149999999999999" customHeight="1" x14ac:dyDescent="0.25">
      <c r="A14" s="63" t="s">
        <v>41</v>
      </c>
      <c r="B14" s="208" t="s">
        <v>53</v>
      </c>
      <c r="C14" s="209"/>
      <c r="D14" s="210"/>
      <c r="E14" s="210"/>
      <c r="F14" s="210"/>
      <c r="G14" s="211"/>
      <c r="H14" s="211"/>
      <c r="I14" s="211"/>
      <c r="J14" s="211"/>
      <c r="K14" s="211"/>
      <c r="L14" s="211"/>
      <c r="M14" s="212"/>
      <c r="N14" s="212"/>
      <c r="O14" s="213">
        <v>100</v>
      </c>
      <c r="P14" s="213"/>
      <c r="Q14" s="64"/>
      <c r="R14" s="69"/>
    </row>
    <row r="15" spans="1:18" ht="20.149999999999999" customHeight="1" x14ac:dyDescent="0.25">
      <c r="A15" s="63" t="s">
        <v>48</v>
      </c>
      <c r="B15" s="208" t="s">
        <v>51</v>
      </c>
      <c r="C15" s="209"/>
      <c r="D15" s="210"/>
      <c r="E15" s="210"/>
      <c r="F15" s="210"/>
      <c r="G15" s="211"/>
      <c r="H15" s="211"/>
      <c r="I15" s="211"/>
      <c r="J15" s="211"/>
      <c r="K15" s="211"/>
      <c r="L15" s="211"/>
      <c r="M15" s="212"/>
      <c r="N15" s="212"/>
      <c r="O15" s="213">
        <v>100</v>
      </c>
      <c r="P15" s="213"/>
      <c r="Q15" s="64"/>
      <c r="R15" s="69"/>
    </row>
    <row r="16" spans="1:18" ht="20.149999999999999" customHeight="1" x14ac:dyDescent="0.25">
      <c r="A16" s="63" t="s">
        <v>49</v>
      </c>
      <c r="B16" s="208" t="s">
        <v>52</v>
      </c>
      <c r="C16" s="209"/>
      <c r="D16" s="210"/>
      <c r="E16" s="210"/>
      <c r="F16" s="210"/>
      <c r="G16" s="211"/>
      <c r="H16" s="211"/>
      <c r="I16" s="211"/>
      <c r="J16" s="211"/>
      <c r="K16" s="211"/>
      <c r="L16" s="211"/>
      <c r="M16" s="212"/>
      <c r="N16" s="212"/>
      <c r="O16" s="213">
        <v>100</v>
      </c>
      <c r="P16" s="213"/>
      <c r="Q16" s="64"/>
      <c r="R16" s="69"/>
    </row>
    <row r="17" spans="1:21" ht="20.149999999999999" customHeight="1" thickBot="1" x14ac:dyDescent="0.3">
      <c r="A17" s="179" t="s">
        <v>18</v>
      </c>
      <c r="B17" s="180"/>
      <c r="C17" s="77">
        <f t="shared" ref="C17:H17" si="2">SUM(C6:C13)</f>
        <v>10200</v>
      </c>
      <c r="D17" s="78">
        <f t="shared" si="2"/>
        <v>0</v>
      </c>
      <c r="E17" s="77">
        <f t="shared" si="2"/>
        <v>3470</v>
      </c>
      <c r="F17" s="78">
        <f t="shared" si="2"/>
        <v>0</v>
      </c>
      <c r="G17" s="79">
        <f t="shared" si="2"/>
        <v>2130</v>
      </c>
      <c r="H17" s="80">
        <f t="shared" si="2"/>
        <v>0</v>
      </c>
      <c r="I17" s="81"/>
      <c r="J17" s="82"/>
      <c r="K17" s="79">
        <f t="shared" ref="K17:P17" si="3">SUM(K6:K13)</f>
        <v>1300</v>
      </c>
      <c r="L17" s="80">
        <f t="shared" si="3"/>
        <v>0</v>
      </c>
      <c r="M17" s="207">
        <f t="shared" si="3"/>
        <v>6296</v>
      </c>
      <c r="N17" s="83">
        <f t="shared" si="3"/>
        <v>0</v>
      </c>
      <c r="O17" s="84">
        <f t="shared" si="3"/>
        <v>100</v>
      </c>
      <c r="P17" s="85">
        <f t="shared" si="3"/>
        <v>0</v>
      </c>
      <c r="Q17" s="55"/>
      <c r="R17" s="69"/>
    </row>
    <row r="18" spans="1:21" ht="20.149999999999999" customHeight="1" thickBot="1" x14ac:dyDescent="0.3">
      <c r="A18" s="66"/>
      <c r="B18" s="56"/>
      <c r="C18" s="56"/>
      <c r="D18" s="56"/>
      <c r="E18" s="56"/>
      <c r="F18" s="67"/>
      <c r="G18" s="67"/>
      <c r="H18" s="72"/>
      <c r="I18" s="72"/>
      <c r="J18" s="67"/>
      <c r="K18" s="67"/>
      <c r="L18" s="68"/>
      <c r="M18" s="68"/>
      <c r="N18" s="68"/>
      <c r="O18" s="68"/>
      <c r="P18" s="55"/>
      <c r="Q18" s="69"/>
    </row>
    <row r="19" spans="1:21" ht="20.149999999999999" customHeight="1" thickBot="1" x14ac:dyDescent="0.35">
      <c r="A19" s="99" t="s">
        <v>19</v>
      </c>
      <c r="B19" s="86"/>
      <c r="C19" s="86"/>
      <c r="D19" s="86"/>
      <c r="F19" s="147" t="s">
        <v>20</v>
      </c>
      <c r="G19" s="148"/>
      <c r="H19" s="121" t="s">
        <v>21</v>
      </c>
      <c r="I19" s="122"/>
      <c r="J19" s="123"/>
      <c r="L19" s="98" t="s">
        <v>22</v>
      </c>
      <c r="M19" s="87"/>
      <c r="N19" s="87"/>
      <c r="O19" s="87"/>
      <c r="P19" s="87"/>
      <c r="R19" s="1" t="b">
        <f>T19=U19</f>
        <v>0</v>
      </c>
      <c r="T19" s="1" t="b">
        <f>C23&lt;0</f>
        <v>1</v>
      </c>
      <c r="U19" s="1" t="b">
        <f>D23&lt;0</f>
        <v>0</v>
      </c>
    </row>
    <row r="20" spans="1:21" ht="18.75" customHeight="1" thickBot="1" x14ac:dyDescent="0.3">
      <c r="A20" s="139" t="s">
        <v>18</v>
      </c>
      <c r="B20" s="140"/>
      <c r="C20" s="89" t="s">
        <v>11</v>
      </c>
      <c r="D20" s="90" t="s">
        <v>12</v>
      </c>
      <c r="F20" s="149"/>
      <c r="G20" s="150"/>
      <c r="H20" s="124"/>
      <c r="I20" s="125"/>
      <c r="J20" s="126"/>
      <c r="L20" s="118" t="s">
        <v>23</v>
      </c>
      <c r="M20" s="118"/>
      <c r="N20" s="118"/>
      <c r="O20" s="118"/>
      <c r="P20" s="101">
        <f>IF(R19=TRUE, 1, 0)</f>
        <v>0</v>
      </c>
    </row>
    <row r="21" spans="1:21" ht="18.75" customHeight="1" x14ac:dyDescent="0.35">
      <c r="A21" s="141" t="s">
        <v>24</v>
      </c>
      <c r="B21" s="142"/>
      <c r="C21" s="91">
        <f>G17+K17</f>
        <v>3430</v>
      </c>
      <c r="D21" s="92">
        <f>H17+L17</f>
        <v>0</v>
      </c>
      <c r="F21" s="188" t="s">
        <v>25</v>
      </c>
      <c r="G21" s="189"/>
      <c r="H21" s="130"/>
      <c r="I21" s="131"/>
      <c r="J21" s="132"/>
      <c r="L21" s="119"/>
      <c r="M21" s="119"/>
      <c r="N21" s="119"/>
      <c r="O21" s="119"/>
      <c r="P21" s="103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4">
      <c r="A22" s="143" t="s">
        <v>26</v>
      </c>
      <c r="B22" s="144"/>
      <c r="C22" s="95">
        <f>M17+O17</f>
        <v>6396</v>
      </c>
      <c r="D22" s="96">
        <f>N17+P17</f>
        <v>0</v>
      </c>
      <c r="F22" s="190" t="s">
        <v>27</v>
      </c>
      <c r="G22" s="191"/>
      <c r="H22" s="133"/>
      <c r="I22" s="134"/>
      <c r="J22" s="135"/>
      <c r="L22" s="120" t="s">
        <v>28</v>
      </c>
      <c r="M22" s="120"/>
      <c r="N22" s="120"/>
      <c r="O22" s="120"/>
      <c r="P22" s="102" t="e">
        <f>IF(R21=TRUE, 1, 0)</f>
        <v>#DIV/0!</v>
      </c>
    </row>
    <row r="23" spans="1:21" ht="18.75" customHeight="1" thickBot="1" x14ac:dyDescent="0.4">
      <c r="A23" s="145" t="s">
        <v>29</v>
      </c>
      <c r="B23" s="146"/>
      <c r="C23" s="93">
        <f>C21-C22</f>
        <v>-2966</v>
      </c>
      <c r="D23" s="94">
        <f>D21-D22</f>
        <v>0</v>
      </c>
      <c r="F23" s="151" t="s">
        <v>30</v>
      </c>
      <c r="G23" s="152"/>
      <c r="H23" s="136"/>
      <c r="I23" s="137"/>
      <c r="J23" s="138"/>
      <c r="L23" s="119"/>
      <c r="M23" s="119"/>
      <c r="N23" s="119"/>
      <c r="O23" s="119"/>
      <c r="P23" s="103"/>
      <c r="R23" s="1" t="e">
        <f>AND(H24&gt;=-0.02, H24&lt;=0.02)</f>
        <v>#DIV/0!</v>
      </c>
    </row>
    <row r="24" spans="1:21" ht="16.5" customHeight="1" thickBot="1" x14ac:dyDescent="0.3">
      <c r="F24" s="204" t="s">
        <v>31</v>
      </c>
      <c r="G24" s="205"/>
      <c r="H24" s="127" t="e">
        <f>AVERAGE(H21:J23)</f>
        <v>#DIV/0!</v>
      </c>
      <c r="I24" s="128"/>
      <c r="J24" s="129"/>
      <c r="L24" s="116" t="s">
        <v>32</v>
      </c>
      <c r="M24" s="116"/>
      <c r="N24" s="116"/>
      <c r="O24" s="116"/>
      <c r="P24" s="97" t="e">
        <f>IF(R23=TRUE, 1, 0)</f>
        <v>#DIV/0!</v>
      </c>
    </row>
    <row r="25" spans="1:21" ht="13.7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16"/>
      <c r="M25" s="116"/>
      <c r="N25" s="116"/>
      <c r="O25" s="116"/>
      <c r="P25" s="100"/>
    </row>
    <row r="26" spans="1:21" ht="13.7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3.5" customHeight="1" thickBot="1" x14ac:dyDescent="0.3">
      <c r="A27" s="3" t="s">
        <v>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70"/>
    </row>
    <row r="29" spans="1:21" ht="20.149999999999999" customHeight="1" x14ac:dyDescent="0.25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7"/>
      <c r="Q29" s="70"/>
    </row>
    <row r="30" spans="1:21" ht="20.149999999999999" customHeight="1" thickBot="1" x14ac:dyDescent="0.3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01" t="s">
        <v>34</v>
      </c>
      <c r="B33" s="202"/>
      <c r="C33" s="202"/>
      <c r="D33" s="202"/>
      <c r="E33" s="202"/>
      <c r="F33" s="203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25" customHeight="1" thickBot="1" x14ac:dyDescent="0.3">
      <c r="A34" s="5" t="s">
        <v>9</v>
      </c>
      <c r="B34" s="156" t="s">
        <v>35</v>
      </c>
      <c r="C34" s="157"/>
      <c r="D34" s="158" t="s">
        <v>36</v>
      </c>
      <c r="E34" s="159"/>
      <c r="F34" s="159"/>
      <c r="G34" s="160"/>
      <c r="H34" s="158" t="s">
        <v>37</v>
      </c>
      <c r="I34" s="160"/>
      <c r="J34" s="159" t="s">
        <v>38</v>
      </c>
      <c r="K34" s="159"/>
      <c r="L34" s="187" t="s">
        <v>6</v>
      </c>
      <c r="M34" s="187"/>
      <c r="N34" s="183" t="s">
        <v>7</v>
      </c>
      <c r="O34" s="184"/>
      <c r="P34" s="61" t="s">
        <v>39</v>
      </c>
    </row>
    <row r="35" spans="1:17" ht="18.75" customHeight="1" thickBot="1" x14ac:dyDescent="0.3">
      <c r="A35" s="62" t="s">
        <v>40</v>
      </c>
      <c r="B35" s="154"/>
      <c r="C35" s="155"/>
      <c r="D35" s="161"/>
      <c r="E35" s="162"/>
      <c r="F35" s="162"/>
      <c r="G35" s="163"/>
      <c r="H35" s="161"/>
      <c r="I35" s="163"/>
      <c r="J35" s="167"/>
      <c r="K35" s="168"/>
      <c r="L35" s="165"/>
      <c r="M35" s="166"/>
      <c r="N35" s="185"/>
      <c r="O35" s="186"/>
      <c r="P35" s="60">
        <f t="shared" ref="P35:P43" si="4">L35-N35</f>
        <v>0</v>
      </c>
    </row>
    <row r="36" spans="1:17" ht="18.75" customHeight="1" thickBot="1" x14ac:dyDescent="0.3">
      <c r="A36" s="63" t="s">
        <v>40</v>
      </c>
      <c r="B36" s="153"/>
      <c r="C36" s="153"/>
      <c r="D36" s="108"/>
      <c r="E36" s="109"/>
      <c r="F36" s="109"/>
      <c r="G36" s="110"/>
      <c r="H36" s="108"/>
      <c r="I36" s="110"/>
      <c r="J36" s="181"/>
      <c r="K36" s="182"/>
      <c r="L36" s="165"/>
      <c r="M36" s="166"/>
      <c r="N36" s="185"/>
      <c r="O36" s="186"/>
      <c r="P36" s="60">
        <f t="shared" si="4"/>
        <v>0</v>
      </c>
    </row>
    <row r="37" spans="1:17" ht="19.25" customHeight="1" thickBot="1" x14ac:dyDescent="0.3">
      <c r="A37" s="63" t="s">
        <v>40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64"/>
      <c r="L37" s="111"/>
      <c r="M37" s="112"/>
      <c r="N37" s="104"/>
      <c r="O37" s="105"/>
      <c r="P37" s="60">
        <f t="shared" si="4"/>
        <v>0</v>
      </c>
    </row>
    <row r="38" spans="1:17" ht="19.5" customHeight="1" thickBot="1" x14ac:dyDescent="0.3">
      <c r="A38" s="62" t="s">
        <v>40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60">
        <f t="shared" si="4"/>
        <v>0</v>
      </c>
    </row>
    <row r="39" spans="1:17" ht="19.5" customHeight="1" thickBot="1" x14ac:dyDescent="0.3">
      <c r="A39" s="63" t="s">
        <v>40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60">
        <f t="shared" si="4"/>
        <v>0</v>
      </c>
    </row>
    <row r="40" spans="1:17" ht="19.5" customHeight="1" thickBot="1" x14ac:dyDescent="0.3">
      <c r="A40" s="63" t="s">
        <v>40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60">
        <f t="shared" si="4"/>
        <v>0</v>
      </c>
    </row>
    <row r="41" spans="1:17" ht="19.5" customHeight="1" thickBot="1" x14ac:dyDescent="0.3">
      <c r="A41" s="62" t="s">
        <v>40</v>
      </c>
      <c r="B41" s="113"/>
      <c r="C41" s="114"/>
      <c r="D41" s="106"/>
      <c r="E41" s="115"/>
      <c r="F41" s="115"/>
      <c r="G41" s="107"/>
      <c r="H41" s="106"/>
      <c r="I41" s="107"/>
      <c r="J41" s="106"/>
      <c r="K41" s="107"/>
      <c r="L41" s="111"/>
      <c r="M41" s="112"/>
      <c r="N41" s="104"/>
      <c r="O41" s="105"/>
      <c r="P41" s="60">
        <f t="shared" si="4"/>
        <v>0</v>
      </c>
    </row>
    <row r="42" spans="1:17" ht="19.5" customHeight="1" thickBot="1" x14ac:dyDescent="0.3">
      <c r="A42" s="63" t="s">
        <v>40</v>
      </c>
      <c r="B42" s="106"/>
      <c r="C42" s="107"/>
      <c r="D42" s="108"/>
      <c r="E42" s="109"/>
      <c r="F42" s="109"/>
      <c r="G42" s="110"/>
      <c r="H42" s="108"/>
      <c r="I42" s="110"/>
      <c r="J42" s="108"/>
      <c r="K42" s="110"/>
      <c r="L42" s="111"/>
      <c r="M42" s="112"/>
      <c r="N42" s="104"/>
      <c r="O42" s="105"/>
      <c r="P42" s="60">
        <f t="shared" si="4"/>
        <v>0</v>
      </c>
    </row>
    <row r="43" spans="1:17" ht="18.75" customHeight="1" x14ac:dyDescent="0.25">
      <c r="A43" s="63" t="s">
        <v>40</v>
      </c>
      <c r="B43" s="106"/>
      <c r="C43" s="107"/>
      <c r="D43" s="108"/>
      <c r="E43" s="109"/>
      <c r="F43" s="109"/>
      <c r="G43" s="110"/>
      <c r="H43" s="108"/>
      <c r="I43" s="110"/>
      <c r="J43" s="108"/>
      <c r="K43" s="110"/>
      <c r="L43" s="111"/>
      <c r="M43" s="112"/>
      <c r="N43" s="104"/>
      <c r="O43" s="105"/>
      <c r="P43" s="60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2025-05-27T19:24:31Z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