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84B70F7C-4A8B-4F05-9A7F-DD386DF99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<sst xmlns="http://schemas.openxmlformats.org/spreadsheetml/2006/main" count="76" uniqueCount="49">
  <si>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</si>
  <si>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</si>
  <si>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</si>
  <si>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</si>
  <si>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</si>
  <si>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</si>
  <si>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</si>
  <si>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</si>
  <si>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</si>
  <si>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</si>
  <si>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</si>
  <si>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</si>
  <si>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</si>
  <si>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</si>
  <si>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</si>
  <si>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</si>
  <si>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</si>
  <si>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</si>
  <si>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</si>
  <si>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</si>
  <si>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</si>
  <si>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</si>
  <si>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</si>
  <si>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</si>
  <si>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</si>
  <si>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</si>
  <si>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</si>
  <si>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</si>
  <si>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</si>
  <si>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</si>
  <si>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</si>
  <si>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</si>
  <si>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</si>
  <si>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</si>
  <si>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</si>
  <si>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</si>
  <si>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</si>
  <si>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</si>
  <si>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</si>
  <si>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</si>
  <si>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KEF-1</t>
  </si>
  <si>
    <t>KEF-2</t>
  </si>
  <si>
    <t>KEF-3</t>
  </si>
  <si>
    <t>DINING</t>
  </si>
  <si>
    <t>KTICHEN</t>
  </si>
  <si>
    <t>HD 1</t>
  </si>
  <si>
    <t>HD 2</t>
  </si>
  <si>
    <t>HD 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</si>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</sst>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144" zoomScaleNormal="55" zoomScaleSheetLayoutView="55" workbookViewId="0">
      <selection activeCell="K16" sqref="K16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>
      <c r="A3" s="99"/>
    </row>
    <row r="4" spans="1:21" ht="20.100000000000001" customHeight="1" thickBot="1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9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>
      <c r="A6" s="79" t="s">
        <v>26</v>
      </c>
      <c r="B6" s="77" t="s">
        <v>43</v>
      </c>
      <c r="C6" s="23">
        <v>5000</v>
      </c>
      <c r="D6" s="24">
        <v>5080</v>
      </c>
      <c r="E6" s="23">
        <f t="shared" ref="E6:F7" si="0">C6-G6</f>
        <v>4000</v>
      </c>
      <c r="F6" s="24">
        <f t="shared" si="0"/>
        <v>4124</v>
      </c>
      <c r="G6" s="25">
        <v>1000</v>
      </c>
      <c r="H6" s="26">
        <v>956</v>
      </c>
      <c r="I6" s="27">
        <f>G6/C6</f>
        <v>0.2</v>
      </c>
      <c r="J6" s="28">
        <f>H6/D6</f>
        <v>0.18818897637795276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>
      <c r="A7" s="80" t="s">
        <v>39</v>
      </c>
      <c r="B7" s="78" t="s">
        <v>44</v>
      </c>
      <c r="C7" s="35">
        <v>2200</v>
      </c>
      <c r="D7" s="36">
        <v>2355</v>
      </c>
      <c r="E7" s="35">
        <f t="shared" si="0"/>
        <v>0</v>
      </c>
      <c r="F7" s="36">
        <f t="shared" si="0"/>
        <v>0</v>
      </c>
      <c r="G7" s="37">
        <v>2200</v>
      </c>
      <c r="H7" s="38">
        <v>2355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>
      <c r="A8" s="80" t="s">
        <v>40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1344</v>
      </c>
      <c r="O8" s="45"/>
      <c r="P8" s="46"/>
      <c r="Q8" s="68"/>
      <c r="R8" s="73"/>
    </row>
    <row r="9" spans="1:21" ht="20.100000000000001" customHeight="1">
      <c r="A9" s="80" t="s">
        <v>41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778</v>
      </c>
      <c r="O9" s="45"/>
      <c r="P9" s="46"/>
      <c r="Q9" s="68"/>
      <c r="R9" s="73"/>
    </row>
    <row r="10" spans="1:21" ht="20.100000000000001" customHeight="1">
      <c r="A10" s="80" t="s">
        <v>42</v>
      </c>
      <c r="B10" s="78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558</v>
      </c>
      <c r="O10" s="45"/>
      <c r="P10" s="46"/>
      <c r="Q10" s="68"/>
      <c r="R10" s="73"/>
    </row>
    <row r="11" spans="1:21" ht="20.100000000000001" customHeight="1">
      <c r="A11" s="80" t="s">
        <v>10</v>
      </c>
      <c r="B11" s="78" t="s">
        <v>48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55</v>
      </c>
      <c r="Q11" s="68"/>
      <c r="R11" s="73"/>
    </row>
    <row r="12" spans="1:21" ht="20.100000000000001" customHeight="1" thickBot="1">
      <c r="A12" s="80" t="s">
        <v>11</v>
      </c>
      <c r="B12" s="90" t="s">
        <v>48</v>
      </c>
      <c r="C12" s="91"/>
      <c r="D12" s="92"/>
      <c r="E12" s="93"/>
      <c r="F12" s="92"/>
      <c r="G12" s="94"/>
      <c r="H12" s="57"/>
      <c r="I12" s="56"/>
      <c r="J12" s="57"/>
      <c r="K12" s="94"/>
      <c r="L12" s="57"/>
      <c r="M12" s="95"/>
      <c r="N12" s="96"/>
      <c r="O12" s="58">
        <v>75</v>
      </c>
      <c r="P12" s="59">
        <v>73</v>
      </c>
      <c r="Q12" s="68"/>
      <c r="R12" s="73"/>
    </row>
    <row r="13" spans="1:21" ht="20.100000000000001" customHeight="1" thickBot="1">
      <c r="A13" s="116" t="s">
        <v>28</v>
      </c>
      <c r="B13" s="117"/>
      <c r="C13" s="81">
        <f t="shared" ref="C13:H13" si="2">SUM(C6:C12)</f>
        <v>7200</v>
      </c>
      <c r="D13" s="82">
        <f t="shared" si="2"/>
        <v>7435</v>
      </c>
      <c r="E13" s="81">
        <f t="shared" si="2"/>
        <v>4000</v>
      </c>
      <c r="F13" s="82">
        <f t="shared" si="2"/>
        <v>4124</v>
      </c>
      <c r="G13" s="83">
        <f t="shared" si="2"/>
        <v>3200</v>
      </c>
      <c r="H13" s="84">
        <f t="shared" si="2"/>
        <v>3311</v>
      </c>
      <c r="I13" s="85"/>
      <c r="J13" s="86"/>
      <c r="K13" s="83">
        <f t="shared" ref="K13:P13" si="3">SUM(K6:K12)</f>
        <v>0</v>
      </c>
      <c r="L13" s="84">
        <f t="shared" si="3"/>
        <v>0</v>
      </c>
      <c r="M13" s="115">
        <f t="shared" si="3"/>
        <v>2900</v>
      </c>
      <c r="N13" s="87">
        <f t="shared" si="3"/>
        <v>2680</v>
      </c>
      <c r="O13" s="88">
        <f t="shared" si="3"/>
        <v>150</v>
      </c>
      <c r="P13" s="89">
        <f t="shared" si="3"/>
        <v>128</v>
      </c>
      <c r="Q13" s="55"/>
      <c r="R13" s="73"/>
    </row>
    <row r="14" spans="1:21" ht="20.100000000000001" customHeight="1" thickBot="1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>
      <c r="A15" s="110" t="s">
        <v>29</v>
      </c>
      <c r="B15" s="97"/>
      <c r="C15" s="97"/>
      <c r="D15" s="97"/>
      <c r="F15" s="209" t="s">
        <v>12</v>
      </c>
      <c r="G15" s="210"/>
      <c r="H15" s="183" t="s">
        <v>32</v>
      </c>
      <c r="I15" s="184"/>
      <c r="J15" s="185"/>
      <c r="L15" s="109" t="s">
        <v>34</v>
      </c>
      <c r="M15" s="98"/>
      <c r="N15" s="98"/>
      <c r="O15" s="98"/>
      <c r="P15" s="98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201" t="s">
        <v>28</v>
      </c>
      <c r="B16" s="202"/>
      <c r="C16" s="100" t="s">
        <v>7</v>
      </c>
      <c r="D16" s="101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112">
        <f>IF(R15=TRUE, 1, 0)</f>
        <v>1</v>
      </c>
    </row>
    <row r="17" spans="1:21" ht="18.75" customHeight="1">
      <c r="A17" s="203" t="s">
        <v>31</v>
      </c>
      <c r="B17" s="204"/>
      <c r="C17" s="102">
        <f>G13+K13</f>
        <v>3200</v>
      </c>
      <c r="D17" s="103">
        <f>H13+L13</f>
        <v>3311</v>
      </c>
      <c r="F17" s="132" t="s">
        <v>13</v>
      </c>
      <c r="G17" s="133"/>
      <c r="H17" s="192">
        <v>-2E-3</v>
      </c>
      <c r="I17" s="193"/>
      <c r="J17" s="194"/>
      <c r="L17" s="181"/>
      <c r="M17" s="181"/>
      <c r="N17" s="181"/>
      <c r="O17" s="181"/>
      <c r="P17" s="114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>
      <c r="A18" s="205" t="s">
        <v>30</v>
      </c>
      <c r="B18" s="206"/>
      <c r="C18" s="106">
        <f>M13+O13</f>
        <v>3050</v>
      </c>
      <c r="D18" s="107">
        <f>N13+P13</f>
        <v>2808</v>
      </c>
      <c r="F18" s="134" t="s">
        <v>14</v>
      </c>
      <c r="G18" s="135"/>
      <c r="H18" s="195">
        <v>8.0000000000000002E-3</v>
      </c>
      <c r="I18" s="196"/>
      <c r="J18" s="197"/>
      <c r="L18" s="182" t="s">
        <v>35</v>
      </c>
      <c r="M18" s="182"/>
      <c r="N18" s="182"/>
      <c r="O18" s="182"/>
      <c r="P18" s="113">
        <f>IF(R17=TRUE, 1, 0)</f>
        <v>1</v>
      </c>
    </row>
    <row r="19" spans="1:21" ht="18.75" customHeight="1" thickBot="1">
      <c r="A19" s="207" t="s">
        <v>18</v>
      </c>
      <c r="B19" s="208"/>
      <c r="C19" s="104">
        <f>C17-C18</f>
        <v>150</v>
      </c>
      <c r="D19" s="105">
        <f>D17-D18</f>
        <v>503</v>
      </c>
      <c r="F19" s="213" t="s">
        <v>15</v>
      </c>
      <c r="G19" s="214"/>
      <c r="H19" s="198">
        <v>-1E-3</v>
      </c>
      <c r="I19" s="199"/>
      <c r="J19" s="200"/>
      <c r="L19" s="181"/>
      <c r="M19" s="181"/>
      <c r="N19" s="181"/>
      <c r="O19" s="181"/>
      <c r="P19" s="114"/>
      <c r="R19" s="1" t="b">
        <f>AND(H20&gt;=-0.02, H20&lt;=0.02)</f>
        <v>1</v>
      </c>
    </row>
    <row r="20" spans="1:21" ht="16.5" customHeight="1" thickBot="1">
      <c r="F20" s="148" t="s">
        <v>16</v>
      </c>
      <c r="G20" s="149"/>
      <c r="H20" s="189">
        <f>AVERAGE(H17:J19)</f>
        <v>1.6666666666666668E-3</v>
      </c>
      <c r="I20" s="190"/>
      <c r="J20" s="191"/>
      <c r="L20" s="178" t="s">
        <v>36</v>
      </c>
      <c r="M20" s="178"/>
      <c r="N20" s="178"/>
      <c r="O20" s="178"/>
      <c r="P20" s="108">
        <f>IF(R19=TRUE, 1, 0)</f>
        <v>1</v>
      </c>
    </row>
    <row r="21" spans="1:21" ht="13.7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8"/>
      <c r="M21" s="178"/>
      <c r="N21" s="178"/>
      <c r="O21" s="178"/>
      <c r="P21" s="111"/>
    </row>
    <row r="22" spans="1:21" ht="13.7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4"/>
    </row>
    <row r="25" spans="1:21" ht="20.100000000000001" customHeight="1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  <c r="Q25" s="74"/>
    </row>
    <row r="26" spans="1:21" ht="20.100000000000001" customHeight="1" thickBot="1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45" t="s">
        <v>19</v>
      </c>
      <c r="B29" s="146"/>
      <c r="C29" s="146"/>
      <c r="D29" s="146"/>
      <c r="E29" s="146"/>
      <c r="F29" s="147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149999999999999" customHeight="1" thickBot="1">
      <c r="A30" s="5" t="s">
        <v>6</v>
      </c>
      <c r="B30" s="171" t="s">
        <v>24</v>
      </c>
      <c r="C30" s="172"/>
      <c r="D30" s="126" t="s">
        <v>23</v>
      </c>
      <c r="E30" s="128"/>
      <c r="F30" s="128"/>
      <c r="G30" s="127"/>
      <c r="H30" s="126" t="s">
        <v>20</v>
      </c>
      <c r="I30" s="127"/>
      <c r="J30" s="128" t="s">
        <v>21</v>
      </c>
      <c r="K30" s="128"/>
      <c r="L30" s="129" t="s">
        <v>3</v>
      </c>
      <c r="M30" s="129"/>
      <c r="N30" s="122" t="s">
        <v>4</v>
      </c>
      <c r="O30" s="123"/>
      <c r="P30" s="65" t="s">
        <v>22</v>
      </c>
    </row>
    <row r="31" spans="1:21" ht="18.75" customHeight="1" thickBot="1">
      <c r="A31" s="66" t="s">
        <v>25</v>
      </c>
      <c r="B31" s="169"/>
      <c r="C31" s="170"/>
      <c r="D31" s="161"/>
      <c r="E31" s="175"/>
      <c r="F31" s="175"/>
      <c r="G31" s="162"/>
      <c r="H31" s="161"/>
      <c r="I31" s="162"/>
      <c r="J31" s="163"/>
      <c r="K31" s="164"/>
      <c r="L31" s="120"/>
      <c r="M31" s="121"/>
      <c r="N31" s="124"/>
      <c r="O31" s="125"/>
      <c r="P31" s="64">
        <f t="shared" ref="P31:P39" si="4">L31-N31</f>
        <v>0</v>
      </c>
    </row>
    <row r="32" spans="1:21" ht="18.75" customHeight="1" thickBot="1">
      <c r="A32" s="67" t="s">
        <v>25</v>
      </c>
      <c r="B32" s="168"/>
      <c r="C32" s="168"/>
      <c r="D32" s="130"/>
      <c r="E32" s="167"/>
      <c r="F32" s="167"/>
      <c r="G32" s="131"/>
      <c r="H32" s="130"/>
      <c r="I32" s="131"/>
      <c r="J32" s="118"/>
      <c r="K32" s="119"/>
      <c r="L32" s="120"/>
      <c r="M32" s="121"/>
      <c r="N32" s="124"/>
      <c r="O32" s="125"/>
      <c r="P32" s="64">
        <f t="shared" si="4"/>
        <v>0</v>
      </c>
    </row>
    <row r="33" spans="1:16" ht="19.149999999999999" customHeight="1" thickBot="1">
      <c r="A33" s="67" t="s">
        <v>25</v>
      </c>
      <c r="B33" s="173"/>
      <c r="C33" s="174"/>
      <c r="D33" s="130"/>
      <c r="E33" s="167"/>
      <c r="F33" s="167"/>
      <c r="G33" s="131"/>
      <c r="H33" s="130"/>
      <c r="I33" s="131"/>
      <c r="J33" s="130"/>
      <c r="K33" s="160"/>
      <c r="L33" s="165"/>
      <c r="M33" s="166"/>
      <c r="N33" s="176"/>
      <c r="O33" s="177"/>
      <c r="P33" s="64">
        <f t="shared" si="4"/>
        <v>0</v>
      </c>
    </row>
    <row r="34" spans="1:16" ht="19.5" customHeight="1" thickBot="1">
      <c r="A34" s="66" t="s">
        <v>25</v>
      </c>
      <c r="B34" s="215"/>
      <c r="C34" s="216"/>
      <c r="D34" s="173"/>
      <c r="E34" s="217"/>
      <c r="F34" s="217"/>
      <c r="G34" s="174"/>
      <c r="H34" s="173"/>
      <c r="I34" s="174"/>
      <c r="J34" s="173"/>
      <c r="K34" s="174"/>
      <c r="L34" s="165"/>
      <c r="M34" s="166"/>
      <c r="N34" s="176"/>
      <c r="O34" s="177"/>
      <c r="P34" s="64">
        <f t="shared" si="4"/>
        <v>0</v>
      </c>
    </row>
    <row r="35" spans="1:16" ht="19.5" customHeight="1" thickBot="1">
      <c r="A35" s="67" t="s">
        <v>25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64">
        <f t="shared" si="4"/>
        <v>0</v>
      </c>
    </row>
    <row r="36" spans="1:16" ht="19.5" customHeight="1" thickBot="1">
      <c r="A36" s="67" t="s">
        <v>25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4"/>
        <v>0</v>
      </c>
    </row>
    <row r="37" spans="1:16" ht="19.5" customHeight="1" thickBot="1">
      <c r="A37" s="66" t="s">
        <v>25</v>
      </c>
      <c r="B37" s="215"/>
      <c r="C37" s="216"/>
      <c r="D37" s="173"/>
      <c r="E37" s="217"/>
      <c r="F37" s="217"/>
      <c r="G37" s="174"/>
      <c r="H37" s="173"/>
      <c r="I37" s="174"/>
      <c r="J37" s="173"/>
      <c r="K37" s="174"/>
      <c r="L37" s="165"/>
      <c r="M37" s="166"/>
      <c r="N37" s="176"/>
      <c r="O37" s="177"/>
      <c r="P37" s="64">
        <f t="shared" si="4"/>
        <v>0</v>
      </c>
    </row>
    <row r="38" spans="1:16" ht="19.5" customHeight="1" thickBot="1">
      <c r="A38" s="67" t="s">
        <v>25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64">
        <f t="shared" si="4"/>
        <v>0</v>
      </c>
    </row>
    <row r="39" spans="1:16" ht="18.75" customHeight="1">
      <c r="A39" s="67" t="s">
        <v>25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4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2023-10-23T22:37:19Z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