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HAKE SHACK/#1745 ROCKWALL, TX/4 ASSET-REPORT DOCS/"/>
    </mc:Choice>
  </mc:AlternateContent>
  <xr:revisionPtr revIDLastSave="0" documentId="8_{2CA9D8F8-F839-4585-B068-07AC12FCFA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D26" i="1"/>
  <c r="C26" i="1" l="1"/>
  <c r="E8" i="1"/>
  <c r="F8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<sst xmlns="http://schemas.openxmlformats.org/spreadsheetml/2006/main" count="82" uniqueCount="52">
  <si>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</si>
  <si>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</si>
  <si>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</si>
  <si>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</si>
  <si>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</si>
  <si>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</si>
  <si>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</si>
  <si>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</si>
  <si>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</si>
  <si>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</si>
  <si>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</si>
  <si>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</si>
  <si>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</si>
  <si>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</si>
  <si>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DINING </t>
  </si>
  <si>
    <t>RTU-2</t>
  </si>
  <si>
    <t xml:space="preserve">KITCHEN </t>
  </si>
  <si>
    <t>FC-2</t>
  </si>
  <si>
    <t xml:space="preserve">FOH </t>
  </si>
  <si>
    <t>EF-1</t>
  </si>
  <si>
    <t>KITCHEN HD 1</t>
  </si>
  <si>
    <t>EF-2</t>
  </si>
  <si>
    <t>KITCHEN HD 2</t>
  </si>
  <si>
    <t>EF-3</t>
  </si>
  <si>
    <t>KITCHEN HD 3</t>
  </si>
  <si>
    <t>EF-4</t>
  </si>
  <si>
    <t xml:space="preserve">RESTROOM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</si>
  <si>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</si>
  <si>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</si>
  <si>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</si>
  <si>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</si>
  <si>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</si>
  <si>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</si>
  <si>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</si>
  <si>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</si>
  <si>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</si>
  <si>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</si>
  <si>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</si>
  <si>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</si>
  <si>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</si>
  <si>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</si>
  <si>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</si>
  <si>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KITCHEN PRESSURIZATION (MUST BE NEGATIVE)</t>
  </si>
  <si>
    <t>TOTAL KITCHEN OA</t>
  </si>
  <si>
    <t>TOTAL KITCHEN EXHAUST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</si>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</sst>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170490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2" zoomScale="80" zoomScaleNormal="55" zoomScaleSheetLayoutView="80" workbookViewId="0">
      <selection activeCell="H20" sqref="H20:J20"/>
    </sheetView>
  </sheetViews>
  <sheetFormatPr defaultColWidth="9.140625" defaultRowHeight="12.6"/>
  <cols>
    <col min="1" max="1" width="10.5703125" style="1" customWidth="1"/>
    <col min="2" max="2" width="12.140625" style="1" customWidth="1"/>
    <col min="3" max="3" width="10.5703125" style="1" customWidth="1"/>
    <col min="4" max="5" width="9.5703125" style="1" customWidth="1"/>
    <col min="6" max="6" width="10" style="1" customWidth="1"/>
    <col min="7" max="7" width="8.5703125" style="1" customWidth="1"/>
    <col min="8" max="8" width="9.42578125" style="1" customWidth="1"/>
    <col min="9" max="9" width="8.5703125" style="1" customWidth="1"/>
    <col min="10" max="10" width="7.5703125" style="1" customWidth="1"/>
    <col min="11" max="11" width="8.42578125" style="1" customWidth="1"/>
    <col min="12" max="12" width="7.5703125" style="1" customWidth="1"/>
    <col min="13" max="13" width="8.425781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84" t="s">
        <v>2</v>
      </c>
      <c r="D4" s="185"/>
      <c r="E4" s="172" t="s">
        <v>3</v>
      </c>
      <c r="F4" s="170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3000</v>
      </c>
      <c r="D6" s="24">
        <v>3110</v>
      </c>
      <c r="E6" s="23">
        <f t="shared" ref="E6:F7" si="0">C6-G6</f>
        <v>2070</v>
      </c>
      <c r="F6" s="24">
        <f t="shared" si="0"/>
        <v>2146</v>
      </c>
      <c r="G6" s="25">
        <v>930</v>
      </c>
      <c r="H6" s="26">
        <v>964</v>
      </c>
      <c r="I6" s="27">
        <f>G6/C6</f>
        <v>0.31</v>
      </c>
      <c r="J6" s="28">
        <f>H6/D6</f>
        <v>0.30996784565916397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4000</v>
      </c>
      <c r="D7" s="36">
        <v>4029</v>
      </c>
      <c r="E7" s="35">
        <f t="shared" si="0"/>
        <v>2400</v>
      </c>
      <c r="F7" s="36">
        <f t="shared" si="0"/>
        <v>1562</v>
      </c>
      <c r="G7" s="37">
        <v>1600</v>
      </c>
      <c r="H7" s="38">
        <v>2467</v>
      </c>
      <c r="I7" s="39">
        <f t="shared" ref="I7:J7" si="1">G7/C7</f>
        <v>0.4</v>
      </c>
      <c r="J7" s="40">
        <f t="shared" si="1"/>
        <v>0.61231074708364364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35">
        <v>1880</v>
      </c>
      <c r="D8" s="36">
        <v>1829</v>
      </c>
      <c r="E8" s="35">
        <f t="shared" ref="E8" si="2">C8-G8</f>
        <v>1495</v>
      </c>
      <c r="F8" s="36">
        <f t="shared" ref="F8" si="3">D8-H8</f>
        <v>1739</v>
      </c>
      <c r="G8" s="37">
        <v>385</v>
      </c>
      <c r="H8" s="38">
        <v>90</v>
      </c>
      <c r="I8" s="39">
        <f t="shared" ref="I8" si="4">G8/C8</f>
        <v>0.2047872340425532</v>
      </c>
      <c r="J8" s="40">
        <f t="shared" ref="J8" si="5">H8/D8</f>
        <v>4.9207217058501916E-2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860</v>
      </c>
      <c r="N9" s="51">
        <v>854</v>
      </c>
      <c r="O9" s="45"/>
      <c r="P9" s="46"/>
      <c r="Q9" s="63"/>
      <c r="R9" s="68"/>
    </row>
    <row r="10" spans="1:21" ht="20.100000000000001" customHeight="1">
      <c r="A10" s="75" t="s">
        <v>21</v>
      </c>
      <c r="B10" s="73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738</v>
      </c>
      <c r="N10" s="51">
        <v>761</v>
      </c>
      <c r="O10" s="45"/>
      <c r="P10" s="46"/>
      <c r="Q10" s="63"/>
      <c r="R10" s="68"/>
    </row>
    <row r="11" spans="1:21" ht="20.100000000000001" customHeight="1">
      <c r="A11" s="75" t="s">
        <v>23</v>
      </c>
      <c r="B11" s="73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738</v>
      </c>
      <c r="N11" s="51">
        <v>721</v>
      </c>
      <c r="O11" s="45"/>
      <c r="P11" s="46"/>
      <c r="Q11" s="63"/>
      <c r="R11" s="68"/>
    </row>
    <row r="12" spans="1:21" ht="20.100000000000001" customHeight="1" thickBot="1">
      <c r="A12" s="75" t="s">
        <v>25</v>
      </c>
      <c r="B12" s="73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>
        <v>401</v>
      </c>
      <c r="Q12" s="63"/>
      <c r="R12" s="68"/>
    </row>
    <row r="13" spans="1:21" ht="20.100000000000001" customHeight="1" thickBot="1">
      <c r="A13" s="198" t="s">
        <v>27</v>
      </c>
      <c r="B13" s="199"/>
      <c r="C13" s="76">
        <f t="shared" ref="C13:H13" si="6">SUM(C6:C12)</f>
        <v>8880</v>
      </c>
      <c r="D13" s="77">
        <f t="shared" si="6"/>
        <v>8968</v>
      </c>
      <c r="E13" s="76">
        <f t="shared" si="6"/>
        <v>5965</v>
      </c>
      <c r="F13" s="77">
        <f t="shared" si="6"/>
        <v>5447</v>
      </c>
      <c r="G13" s="78">
        <f t="shared" si="6"/>
        <v>2915</v>
      </c>
      <c r="H13" s="79">
        <f t="shared" si="6"/>
        <v>3521</v>
      </c>
      <c r="I13" s="80"/>
      <c r="J13" s="81"/>
      <c r="K13" s="78">
        <f t="shared" ref="K13:P13" si="7">SUM(K6:K12)</f>
        <v>0</v>
      </c>
      <c r="L13" s="79">
        <f t="shared" si="7"/>
        <v>0</v>
      </c>
      <c r="M13" s="103">
        <f t="shared" si="7"/>
        <v>2336</v>
      </c>
      <c r="N13" s="82">
        <f t="shared" si="7"/>
        <v>2336</v>
      </c>
      <c r="O13" s="83">
        <f t="shared" si="7"/>
        <v>200</v>
      </c>
      <c r="P13" s="84">
        <f t="shared" si="7"/>
        <v>401</v>
      </c>
      <c r="Q13" s="54"/>
      <c r="R13" s="68"/>
    </row>
    <row r="14" spans="1:21" ht="20.100000000000001" customHeight="1" thickBot="1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>
      <c r="A15" s="98" t="s">
        <v>28</v>
      </c>
      <c r="B15" s="85"/>
      <c r="C15" s="85"/>
      <c r="D15" s="85"/>
      <c r="F15" s="159" t="s">
        <v>29</v>
      </c>
      <c r="G15" s="160"/>
      <c r="H15" s="133" t="s">
        <v>30</v>
      </c>
      <c r="I15" s="134"/>
      <c r="J15" s="135"/>
      <c r="L15" s="97" t="s">
        <v>31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151" t="s">
        <v>27</v>
      </c>
      <c r="B16" s="152"/>
      <c r="C16" s="88" t="s">
        <v>11</v>
      </c>
      <c r="D16" s="89" t="s">
        <v>12</v>
      </c>
      <c r="F16" s="161"/>
      <c r="G16" s="162"/>
      <c r="H16" s="136"/>
      <c r="I16" s="137"/>
      <c r="J16" s="138"/>
      <c r="L16" s="130" t="s">
        <v>32</v>
      </c>
      <c r="M16" s="130"/>
      <c r="N16" s="130"/>
      <c r="O16" s="130"/>
      <c r="P16" s="100">
        <f>IF(R15=TRUE, 1, 0)</f>
        <v>1</v>
      </c>
    </row>
    <row r="17" spans="1:21" ht="18.75" customHeight="1">
      <c r="A17" s="153" t="s">
        <v>33</v>
      </c>
      <c r="B17" s="154"/>
      <c r="C17" s="90">
        <f>G13+K13</f>
        <v>2915</v>
      </c>
      <c r="D17" s="91">
        <f>H13+L13</f>
        <v>3521</v>
      </c>
      <c r="F17" s="202" t="s">
        <v>34</v>
      </c>
      <c r="G17" s="203"/>
      <c r="H17" s="142">
        <v>1.5E-3</v>
      </c>
      <c r="I17" s="143"/>
      <c r="J17" s="144"/>
      <c r="L17" s="131"/>
      <c r="M17" s="131"/>
      <c r="N17" s="131"/>
      <c r="O17" s="131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>
      <c r="A18" s="155" t="s">
        <v>35</v>
      </c>
      <c r="B18" s="156"/>
      <c r="C18" s="94">
        <f>M13+O13</f>
        <v>2536</v>
      </c>
      <c r="D18" s="95">
        <f>N13+P13</f>
        <v>2737</v>
      </c>
      <c r="F18" s="204" t="s">
        <v>36</v>
      </c>
      <c r="G18" s="205"/>
      <c r="H18" s="145">
        <v>2E-3</v>
      </c>
      <c r="I18" s="146"/>
      <c r="J18" s="147"/>
      <c r="L18" s="132" t="s">
        <v>37</v>
      </c>
      <c r="M18" s="132"/>
      <c r="N18" s="132"/>
      <c r="O18" s="132"/>
      <c r="P18" s="101">
        <f>IF(R17=TRUE, 1, 0)</f>
        <v>1</v>
      </c>
    </row>
    <row r="19" spans="1:21" ht="18.75" customHeight="1" thickBot="1">
      <c r="A19" s="157" t="s">
        <v>38</v>
      </c>
      <c r="B19" s="158"/>
      <c r="C19" s="92">
        <f>C17-C18</f>
        <v>379</v>
      </c>
      <c r="D19" s="93">
        <f>D17-D18</f>
        <v>784</v>
      </c>
      <c r="F19" s="163" t="s">
        <v>39</v>
      </c>
      <c r="G19" s="164"/>
      <c r="H19" s="148">
        <v>1.1000000000000001E-3</v>
      </c>
      <c r="I19" s="149"/>
      <c r="J19" s="150"/>
      <c r="L19" s="131"/>
      <c r="M19" s="131"/>
      <c r="N19" s="131"/>
      <c r="O19" s="131"/>
      <c r="P19" s="102"/>
      <c r="R19" s="1" t="b">
        <f>AND(H20&gt;=-0.02, H20&lt;=0.02)</f>
        <v>1</v>
      </c>
    </row>
    <row r="20" spans="1:21" ht="16.5" customHeight="1" thickBot="1">
      <c r="F20" s="218" t="s">
        <v>40</v>
      </c>
      <c r="G20" s="219"/>
      <c r="H20" s="139">
        <f>AVERAGE(H17:J19)</f>
        <v>1.5333333333333334E-3</v>
      </c>
      <c r="I20" s="140"/>
      <c r="J20" s="141"/>
      <c r="L20" s="128" t="s">
        <v>41</v>
      </c>
      <c r="M20" s="128"/>
      <c r="N20" s="128"/>
      <c r="O20" s="128"/>
      <c r="P20" s="96">
        <f>IF(R19=TRUE, 1, 0)</f>
        <v>1</v>
      </c>
    </row>
    <row r="21" spans="1:21" ht="13.7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8"/>
      <c r="M21" s="128"/>
      <c r="N21" s="128"/>
      <c r="O21" s="128"/>
      <c r="P21" s="99"/>
    </row>
    <row r="22" spans="1:21" ht="32.1" customHeight="1" thickBot="1">
      <c r="A22" s="98" t="s">
        <v>42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21" ht="32.1" customHeight="1" thickBot="1">
      <c r="A23" s="151" t="s">
        <v>27</v>
      </c>
      <c r="B23" s="152"/>
      <c r="C23" s="88" t="s">
        <v>11</v>
      </c>
      <c r="D23" s="89" t="s">
        <v>12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17.100000000000001" customHeight="1">
      <c r="A24" s="192" t="s">
        <v>43</v>
      </c>
      <c r="B24" s="193"/>
      <c r="C24" s="90">
        <f>G7</f>
        <v>1600</v>
      </c>
      <c r="D24" s="91"/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8.600000000000001" customHeight="1" thickBot="1">
      <c r="A25" s="194" t="s">
        <v>44</v>
      </c>
      <c r="B25" s="195"/>
      <c r="C25" s="94">
        <f>M9+M10+M11</f>
        <v>2336</v>
      </c>
      <c r="D25" s="95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00000000000001" customHeight="1" thickBot="1">
      <c r="A26" s="196" t="s">
        <v>38</v>
      </c>
      <c r="B26" s="197"/>
      <c r="C26" s="111">
        <f>C24-C25</f>
        <v>-736</v>
      </c>
      <c r="D26" s="11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0" customFormat="1" ht="33" customHeight="1">
      <c r="A27" s="105"/>
      <c r="B27" s="106"/>
      <c r="C27" s="107"/>
      <c r="D27" s="107"/>
      <c r="E27" s="108"/>
      <c r="F27" s="108"/>
      <c r="G27" s="108"/>
      <c r="H27" s="108"/>
      <c r="I27" s="108"/>
      <c r="J27" s="108"/>
      <c r="K27" s="108"/>
      <c r="L27" s="109"/>
      <c r="M27" s="109"/>
      <c r="N27" s="108"/>
      <c r="O27" s="108"/>
    </row>
    <row r="28" spans="1:21" ht="13.35" customHeight="1" thickBot="1">
      <c r="A28" s="113"/>
      <c r="B28" s="114"/>
      <c r="C28" s="115"/>
      <c r="D28" s="11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>
      <c r="A29" s="206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Q29" s="69"/>
    </row>
    <row r="30" spans="1:21" ht="20.100000000000001" customHeight="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1"/>
      <c r="Q30" s="69"/>
    </row>
    <row r="31" spans="1:21" ht="20.100000000000001" customHeight="1" thickBot="1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4"/>
    </row>
    <row r="32" spans="1:21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2.9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>
      <c r="A34" s="215" t="s">
        <v>45</v>
      </c>
      <c r="B34" s="216"/>
      <c r="C34" s="216"/>
      <c r="D34" s="216"/>
      <c r="E34" s="216"/>
      <c r="F34" s="217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350000000000001" customHeight="1" thickBot="1">
      <c r="A35" s="5" t="s">
        <v>9</v>
      </c>
      <c r="B35" s="168" t="s">
        <v>46</v>
      </c>
      <c r="C35" s="169"/>
      <c r="D35" s="170" t="s">
        <v>47</v>
      </c>
      <c r="E35" s="171"/>
      <c r="F35" s="171"/>
      <c r="G35" s="172"/>
      <c r="H35" s="170" t="s">
        <v>48</v>
      </c>
      <c r="I35" s="172"/>
      <c r="J35" s="171" t="s">
        <v>49</v>
      </c>
      <c r="K35" s="171"/>
      <c r="L35" s="181" t="s">
        <v>6</v>
      </c>
      <c r="M35" s="181"/>
      <c r="N35" s="220" t="s">
        <v>7</v>
      </c>
      <c r="O35" s="221"/>
      <c r="P35" s="60" t="s">
        <v>50</v>
      </c>
    </row>
    <row r="36" spans="1:17" ht="18.75" customHeight="1" thickBot="1">
      <c r="A36" s="61" t="s">
        <v>51</v>
      </c>
      <c r="B36" s="166"/>
      <c r="C36" s="167"/>
      <c r="D36" s="173"/>
      <c r="E36" s="174"/>
      <c r="F36" s="174"/>
      <c r="G36" s="175"/>
      <c r="H36" s="173"/>
      <c r="I36" s="175"/>
      <c r="J36" s="179"/>
      <c r="K36" s="180"/>
      <c r="L36" s="177"/>
      <c r="M36" s="178"/>
      <c r="N36" s="222"/>
      <c r="O36" s="223"/>
      <c r="P36" s="59">
        <f t="shared" ref="P36:P44" si="8">L36-N36</f>
        <v>0</v>
      </c>
    </row>
    <row r="37" spans="1:17" ht="18.75" customHeight="1" thickBot="1">
      <c r="A37" s="62" t="s">
        <v>51</v>
      </c>
      <c r="B37" s="165"/>
      <c r="C37" s="165"/>
      <c r="D37" s="120"/>
      <c r="E37" s="121"/>
      <c r="F37" s="121"/>
      <c r="G37" s="122"/>
      <c r="H37" s="120"/>
      <c r="I37" s="122"/>
      <c r="J37" s="200"/>
      <c r="K37" s="201"/>
      <c r="L37" s="177"/>
      <c r="M37" s="178"/>
      <c r="N37" s="222"/>
      <c r="O37" s="223"/>
      <c r="P37" s="59">
        <f t="shared" si="8"/>
        <v>0</v>
      </c>
    </row>
    <row r="38" spans="1:17" ht="19.350000000000001" customHeight="1" thickBot="1">
      <c r="A38" s="62" t="s">
        <v>51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76"/>
      <c r="L38" s="123"/>
      <c r="M38" s="124"/>
      <c r="N38" s="116"/>
      <c r="O38" s="117"/>
      <c r="P38" s="59">
        <f t="shared" si="8"/>
        <v>0</v>
      </c>
    </row>
    <row r="39" spans="1:17" ht="19.5" customHeight="1" thickBot="1">
      <c r="A39" s="61" t="s">
        <v>51</v>
      </c>
      <c r="B39" s="125"/>
      <c r="C39" s="126"/>
      <c r="D39" s="118"/>
      <c r="E39" s="127"/>
      <c r="F39" s="127"/>
      <c r="G39" s="119"/>
      <c r="H39" s="118"/>
      <c r="I39" s="119"/>
      <c r="J39" s="118"/>
      <c r="K39" s="119"/>
      <c r="L39" s="123"/>
      <c r="M39" s="124"/>
      <c r="N39" s="116"/>
      <c r="O39" s="117"/>
      <c r="P39" s="59">
        <f t="shared" si="8"/>
        <v>0</v>
      </c>
    </row>
    <row r="40" spans="1:17" ht="19.5" customHeight="1" thickBot="1">
      <c r="A40" s="62" t="s">
        <v>51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9">
        <f t="shared" si="8"/>
        <v>0</v>
      </c>
    </row>
    <row r="41" spans="1:17" ht="19.5" customHeight="1" thickBot="1">
      <c r="A41" s="62" t="s">
        <v>51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9">
        <f t="shared" si="8"/>
        <v>0</v>
      </c>
    </row>
    <row r="42" spans="1:17" ht="19.5" customHeight="1" thickBot="1">
      <c r="A42" s="61" t="s">
        <v>51</v>
      </c>
      <c r="B42" s="125"/>
      <c r="C42" s="126"/>
      <c r="D42" s="118"/>
      <c r="E42" s="127"/>
      <c r="F42" s="127"/>
      <c r="G42" s="119"/>
      <c r="H42" s="118"/>
      <c r="I42" s="119"/>
      <c r="J42" s="118"/>
      <c r="K42" s="119"/>
      <c r="L42" s="123"/>
      <c r="M42" s="124"/>
      <c r="N42" s="116"/>
      <c r="O42" s="117"/>
      <c r="P42" s="59">
        <f t="shared" si="8"/>
        <v>0</v>
      </c>
    </row>
    <row r="43" spans="1:17" ht="19.5" customHeight="1" thickBot="1">
      <c r="A43" s="62" t="s">
        <v>51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9">
        <f t="shared" si="8"/>
        <v>0</v>
      </c>
    </row>
    <row r="44" spans="1:17" ht="18.75" customHeight="1">
      <c r="A44" s="62" t="s">
        <v>51</v>
      </c>
      <c r="B44" s="118"/>
      <c r="C44" s="119"/>
      <c r="D44" s="120"/>
      <c r="E44" s="121"/>
      <c r="F44" s="121"/>
      <c r="G44" s="122"/>
      <c r="H44" s="120"/>
      <c r="I44" s="122"/>
      <c r="J44" s="120"/>
      <c r="K44" s="122"/>
      <c r="L44" s="123"/>
      <c r="M44" s="124"/>
      <c r="N44" s="116"/>
      <c r="O44" s="117"/>
      <c r="P44" s="59">
        <f t="shared" si="8"/>
        <v>0</v>
      </c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  <row r="593" spans="12:15">
      <c r="L593" s="2"/>
      <c r="M593" s="2"/>
      <c r="N593" s="2"/>
      <c r="O593" s="2"/>
    </row>
    <row r="594" spans="12:1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4216EF-F4DC-432F-A59C-003E7345F6C3}"/>
</file>

<file path=customXml/itemProps2.xml><?xml version="1.0" encoding="utf-8"?>
<ds:datastoreItem xmlns:ds="http://schemas.openxmlformats.org/officeDocument/2006/customXml" ds:itemID="{65BDB666-592D-4245-93CA-CCAA3E2E86AB}"/>
</file>

<file path=customXml/itemProps3.xml><?xml version="1.0" encoding="utf-8"?>
<ds:datastoreItem xmlns:ds="http://schemas.openxmlformats.org/officeDocument/2006/customXml" ds:itemID="{82989BFE-4CFF-40AE-8BCA-58AE941C98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2026-03-30T01:57:42Z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