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014-492 Mainsvile, OH/"/>
    </mc:Choice>
  </mc:AlternateContent>
  <xr:revisionPtr revIDLastSave="167" documentId="13_ncr:1_{B888774D-3C83-41B9-8B1C-1CD895A9BF91}" xr6:coauthVersionLast="47" xr6:coauthVersionMax="47" xr10:uidLastSave="{2B484B28-D584-4AEB-994A-A0FAE8AA3E42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(2)'!$A$1:$P$51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I25" i="1"/>
  <c r="J25" i="1"/>
  <c r="F13" i="1"/>
  <c r="F12" i="1"/>
  <c r="F11" i="1"/>
  <c r="F10" i="1"/>
  <c r="F7" i="1"/>
  <c r="E7" i="1"/>
  <c r="E13" i="1"/>
  <c r="E12" i="1"/>
  <c r="E11" i="1"/>
  <c r="E10" i="1"/>
  <c r="J13" i="1"/>
  <c r="J12" i="1"/>
  <c r="J11" i="1"/>
  <c r="J10" i="1"/>
  <c r="I13" i="1"/>
  <c r="I12" i="1"/>
  <c r="I11" i="1"/>
  <c r="I10" i="1"/>
  <c r="J7" i="1"/>
  <c r="I7" i="1"/>
  <c r="E9" i="1"/>
  <c r="F9" i="1"/>
  <c r="I9" i="1"/>
  <c r="J9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E22" i="1"/>
  <c r="F22" i="1"/>
  <c r="I22" i="1"/>
  <c r="J22" i="1"/>
  <c r="E23" i="1"/>
  <c r="F23" i="1"/>
  <c r="I23" i="1"/>
  <c r="J23" i="1"/>
  <c r="E24" i="1"/>
  <c r="F24" i="1"/>
  <c r="I24" i="1"/>
  <c r="J24" i="1"/>
  <c r="E26" i="1"/>
  <c r="F26" i="1"/>
  <c r="I26" i="1"/>
  <c r="J26" i="1"/>
  <c r="E27" i="1"/>
  <c r="F27" i="1"/>
  <c r="I27" i="1"/>
  <c r="J27" i="1"/>
  <c r="P59" i="1" l="1"/>
  <c r="P60" i="1"/>
  <c r="P61" i="1"/>
  <c r="P62" i="1"/>
  <c r="P63" i="1"/>
  <c r="P64" i="1"/>
  <c r="P38" i="1" l="1"/>
  <c r="O38" i="1"/>
  <c r="N38" i="1"/>
  <c r="M38" i="1"/>
  <c r="L38" i="1"/>
  <c r="K38" i="1"/>
  <c r="H38" i="1"/>
  <c r="G38" i="1"/>
  <c r="D38" i="1"/>
  <c r="C38" i="1"/>
  <c r="H45" i="1" l="1"/>
  <c r="P58" i="1"/>
  <c r="P57" i="1"/>
  <c r="P56" i="1"/>
  <c r="T42" i="1" l="1"/>
  <c r="R44" i="1"/>
  <c r="P45" i="1" s="1"/>
  <c r="D43" i="1" l="1"/>
  <c r="C43" i="1"/>
  <c r="D42" i="1"/>
  <c r="C42" i="1"/>
  <c r="C44" i="1" l="1"/>
  <c r="T40" i="1" s="1"/>
  <c r="D44" i="1"/>
  <c r="U42" i="1" s="1"/>
  <c r="R42" i="1" s="1"/>
  <c r="J8" i="1"/>
  <c r="J6" i="1"/>
  <c r="I8" i="1"/>
  <c r="I6" i="1"/>
  <c r="U40" i="1" l="1"/>
  <c r="R40" i="1" s="1"/>
  <c r="P41" i="1" s="1"/>
  <c r="P43" i="1"/>
  <c r="F8" i="1"/>
  <c r="E8" i="1"/>
  <c r="F6" i="1"/>
  <c r="E6" i="1"/>
  <c r="E38" i="1" l="1"/>
  <c r="F38" i="1"/>
</calcChain>
</file>

<file path=xl/sharedStrings.xml><?xml version="1.0" encoding="utf-8"?>
<sst xmlns="http://schemas.openxmlformats.org/spreadsheetml/2006/main" count="126" uniqueCount="86">
  <si>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</si>
  <si>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</si>
  <si>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</si>
  <si>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</si>
  <si>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</si>
  <si>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</si>
  <si>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</si>
  <si>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</si>
  <si>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</si>
  <si>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</si>
  <si>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</si>
  <si>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</si>
  <si>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</si>
  <si>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</si>
  <si>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</si>
  <si>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</si>
  <si>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</si>
  <si>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</si>
  <si>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</si>
  <si>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</si>
  <si>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</si>
  <si>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</si>
  <si>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</si>
  <si>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</si>
  <si>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</si>
  <si>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</si>
  <si>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</si>
  <si>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</si>
  <si>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</si>
  <si>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</si>
  <si>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</si>
  <si>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</si>
  <si>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</si>
  <si>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</si>
  <si>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</si>
  <si>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</si>
  <si>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</si>
  <si>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</si>
  <si>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</si>
  <si>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</si>
  <si>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</si>
  <si>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</si>
  <si>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</si>
  <si>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</si>
  <si>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</si>
  <si>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</si>
  <si>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</si>
  <si>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</si>
  <si>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</si>
  <si>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</si>
  <si>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</si>
  <si>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</si>
  <si>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</si>
  <si>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</si>
  <si>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</si>
  <si>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</si>
  <si>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</si>
  <si>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</si>
  <si>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DOAS-1</t>
  </si>
  <si>
    <t>DOAS-2</t>
  </si>
  <si>
    <t>RTU-17</t>
  </si>
  <si>
    <t>RTU-18</t>
  </si>
  <si>
    <t>RTU-19</t>
  </si>
  <si>
    <t>SALES</t>
  </si>
  <si>
    <t>PHARM</t>
  </si>
  <si>
    <t>DELI</t>
  </si>
  <si>
    <t>BAKERY</t>
  </si>
  <si>
    <t>BACKROOM</t>
  </si>
  <si>
    <t>BBACKROOM</t>
  </si>
  <si>
    <t>DOCK</t>
  </si>
  <si>
    <t>OFFICES</t>
  </si>
  <si>
    <t>PICKUP</t>
  </si>
  <si>
    <t>VESTIBLE</t>
  </si>
  <si>
    <t>DELI HOOD</t>
  </si>
  <si>
    <t>BAKERY OVEN</t>
  </si>
  <si>
    <t>EF-9</t>
  </si>
  <si>
    <t>EF-10</t>
  </si>
  <si>
    <t>EF-7</t>
  </si>
  <si>
    <t>EF-8</t>
  </si>
  <si>
    <t>CUSTOMER</t>
  </si>
  <si>
    <t>TLC</t>
  </si>
  <si>
    <t>EMPLOYEE RRS</t>
  </si>
  <si>
    <t>ELECTRICAL</t>
  </si>
  <si>
    <t>SEAFOOD</t>
  </si>
  <si>
    <t>CLEANING WATER</t>
  </si>
  <si>
    <t>RTU-20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</si>
</sst>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3" xfId="0" applyFont="1" applyFill="1" applyBorder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64" fontId="2" fillId="0" borderId="67" xfId="0" applyNumberFormat="1" applyFont="1" applyBorder="1" applyAlignment="1">
      <alignment horizontal="center" vertical="center"/>
    </xf>
    <xf numFmtId="164" fontId="2" fillId="0" borderId="68" xfId="0" applyNumberFormat="1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694101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4"/>
  <sheetViews>
    <sheetView showGridLines="0" tabSelected="1" view="pageBreakPreview" topLeftCell="A3" zoomScale="80" zoomScaleNormal="55" zoomScaleSheetLayoutView="80" workbookViewId="0">
      <selection activeCell="P36" sqref="P36"/>
    </sheetView>
  </sheetViews>
  <sheetFormatPr defaultColWidth="9.109375" defaultRowHeight="13.2" x14ac:dyDescent="0.25"/>
  <cols>
    <col min="1" max="1" width="10.5546875" style="1" customWidth="1"/>
    <col min="2" max="2" width="15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3" t="s">
        <v>40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8" ht="9.75" customHeight="1" thickBot="1" x14ac:dyDescent="0.35">
      <c r="A3" s="98"/>
    </row>
    <row r="4" spans="1:18" ht="20.100000000000001" customHeight="1" thickBot="1" x14ac:dyDescent="0.3">
      <c r="A4" s="6"/>
      <c r="B4" s="8" t="s">
        <v>5</v>
      </c>
      <c r="C4" s="166" t="s">
        <v>0</v>
      </c>
      <c r="D4" s="167"/>
      <c r="E4" s="141" t="s">
        <v>1</v>
      </c>
      <c r="F4" s="140"/>
      <c r="G4" s="172" t="s">
        <v>2</v>
      </c>
      <c r="H4" s="173"/>
      <c r="I4" s="164" t="s">
        <v>32</v>
      </c>
      <c r="J4" s="165"/>
      <c r="K4" s="170" t="s">
        <v>3</v>
      </c>
      <c r="L4" s="171"/>
      <c r="M4" s="168" t="s">
        <v>4</v>
      </c>
      <c r="N4" s="169"/>
      <c r="O4" s="168" t="s">
        <v>45</v>
      </c>
      <c r="P4" s="169"/>
      <c r="Q4" s="7"/>
      <c r="R4" s="69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thickBot="1" x14ac:dyDescent="0.3">
      <c r="A6" s="79" t="s">
        <v>58</v>
      </c>
      <c r="B6" s="77" t="s">
        <v>63</v>
      </c>
      <c r="C6" s="23">
        <v>4000</v>
      </c>
      <c r="D6" s="24"/>
      <c r="E6" s="23">
        <f t="shared" ref="E6:F13" si="0">C6-G6</f>
        <v>0</v>
      </c>
      <c r="F6" s="24">
        <f t="shared" si="0"/>
        <v>0</v>
      </c>
      <c r="G6" s="25">
        <v>4000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thickBot="1" x14ac:dyDescent="0.3">
      <c r="A7" s="79" t="s">
        <v>59</v>
      </c>
      <c r="B7" s="77" t="s">
        <v>63</v>
      </c>
      <c r="C7" s="128">
        <v>4000</v>
      </c>
      <c r="D7" s="129"/>
      <c r="E7" s="23">
        <f t="shared" si="0"/>
        <v>0</v>
      </c>
      <c r="F7" s="23">
        <f t="shared" si="0"/>
        <v>0</v>
      </c>
      <c r="G7" s="115">
        <v>4000</v>
      </c>
      <c r="H7" s="116"/>
      <c r="I7" s="27">
        <f>G7/C7</f>
        <v>1</v>
      </c>
      <c r="J7" s="27" t="e">
        <f>H7/D7</f>
        <v>#DIV/0!</v>
      </c>
      <c r="K7" s="119"/>
      <c r="L7" s="120"/>
      <c r="M7" s="121"/>
      <c r="N7" s="122"/>
      <c r="O7" s="123"/>
      <c r="P7" s="124"/>
      <c r="Q7" s="68"/>
      <c r="R7" s="73"/>
    </row>
    <row r="8" spans="1:18" ht="20.100000000000001" customHeight="1" thickBot="1" x14ac:dyDescent="0.3">
      <c r="A8" s="80" t="s">
        <v>26</v>
      </c>
      <c r="B8" s="77" t="s">
        <v>63</v>
      </c>
      <c r="C8" s="35">
        <v>5000</v>
      </c>
      <c r="D8" s="36"/>
      <c r="E8" s="35">
        <f t="shared" si="0"/>
        <v>5000</v>
      </c>
      <c r="F8" s="36">
        <f t="shared" si="0"/>
        <v>0</v>
      </c>
      <c r="G8" s="37">
        <v>0</v>
      </c>
      <c r="H8" s="38"/>
      <c r="I8" s="39">
        <f t="shared" ref="I8:J8" si="1">G8/C8</f>
        <v>0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8"/>
      <c r="R8" s="73"/>
    </row>
    <row r="9" spans="1:18" ht="20.100000000000001" customHeight="1" thickBot="1" x14ac:dyDescent="0.3">
      <c r="A9" s="80" t="s">
        <v>27</v>
      </c>
      <c r="B9" s="77" t="s">
        <v>63</v>
      </c>
      <c r="C9" s="35">
        <v>4500</v>
      </c>
      <c r="D9" s="36"/>
      <c r="E9" s="35">
        <f t="shared" ref="E9:E25" si="2">C9-G9</f>
        <v>4500</v>
      </c>
      <c r="F9" s="36">
        <f t="shared" ref="F9:F24" si="3">D9-H9</f>
        <v>0</v>
      </c>
      <c r="G9" s="37">
        <v>0</v>
      </c>
      <c r="H9" s="38"/>
      <c r="I9" s="39">
        <f t="shared" ref="I9:J14" si="4">G9/C9</f>
        <v>0</v>
      </c>
      <c r="J9" s="40" t="e">
        <f t="shared" ref="J9:J14" si="5">H9/D9</f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thickBot="1" x14ac:dyDescent="0.3">
      <c r="A10" s="80" t="s">
        <v>33</v>
      </c>
      <c r="B10" s="77" t="s">
        <v>63</v>
      </c>
      <c r="C10" s="35">
        <v>3970</v>
      </c>
      <c r="D10" s="36"/>
      <c r="E10" s="23">
        <f t="shared" si="0"/>
        <v>3970</v>
      </c>
      <c r="F10" s="23">
        <f t="shared" si="0"/>
        <v>0</v>
      </c>
      <c r="G10" s="37">
        <v>0</v>
      </c>
      <c r="H10" s="38"/>
      <c r="I10" s="39">
        <f t="shared" si="4"/>
        <v>0</v>
      </c>
      <c r="J10" s="39" t="e">
        <f t="shared" si="4"/>
        <v>#DIV/0!</v>
      </c>
      <c r="K10" s="41"/>
      <c r="L10" s="42"/>
      <c r="M10" s="43"/>
      <c r="N10" s="44"/>
      <c r="O10" s="45"/>
      <c r="P10" s="46"/>
      <c r="Q10" s="68"/>
      <c r="R10" s="73"/>
    </row>
    <row r="11" spans="1:18" ht="20.100000000000001" customHeight="1" thickBot="1" x14ac:dyDescent="0.3">
      <c r="A11" s="80" t="s">
        <v>34</v>
      </c>
      <c r="B11" s="77" t="s">
        <v>63</v>
      </c>
      <c r="C11" s="35">
        <v>4500</v>
      </c>
      <c r="D11" s="36"/>
      <c r="E11" s="23">
        <f t="shared" si="0"/>
        <v>4500</v>
      </c>
      <c r="F11" s="23">
        <f t="shared" si="0"/>
        <v>0</v>
      </c>
      <c r="G11" s="37">
        <v>0</v>
      </c>
      <c r="H11" s="38"/>
      <c r="I11" s="39">
        <f t="shared" si="4"/>
        <v>0</v>
      </c>
      <c r="J11" s="39" t="e">
        <f t="shared" si="4"/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 thickBot="1" x14ac:dyDescent="0.3">
      <c r="A12" s="80" t="s">
        <v>46</v>
      </c>
      <c r="B12" s="77" t="s">
        <v>63</v>
      </c>
      <c r="C12" s="35">
        <v>5000</v>
      </c>
      <c r="D12" s="36"/>
      <c r="E12" s="23">
        <f t="shared" si="0"/>
        <v>5000</v>
      </c>
      <c r="F12" s="23">
        <f t="shared" si="0"/>
        <v>0</v>
      </c>
      <c r="G12" s="37">
        <v>0</v>
      </c>
      <c r="H12" s="38"/>
      <c r="I12" s="39">
        <f t="shared" si="4"/>
        <v>0</v>
      </c>
      <c r="J12" s="39" t="e">
        <f t="shared" si="4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 thickBot="1" x14ac:dyDescent="0.3">
      <c r="A13" s="80" t="s">
        <v>47</v>
      </c>
      <c r="B13" s="77" t="s">
        <v>63</v>
      </c>
      <c r="C13" s="35">
        <v>4020</v>
      </c>
      <c r="D13" s="36"/>
      <c r="E13" s="23">
        <f t="shared" si="0"/>
        <v>4020</v>
      </c>
      <c r="F13" s="23">
        <f t="shared" si="0"/>
        <v>0</v>
      </c>
      <c r="G13" s="37">
        <v>0</v>
      </c>
      <c r="H13" s="38"/>
      <c r="I13" s="39">
        <f t="shared" si="4"/>
        <v>0</v>
      </c>
      <c r="J13" s="39" t="e">
        <f t="shared" si="4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19.5" customHeight="1" thickBot="1" x14ac:dyDescent="0.3">
      <c r="A14" s="80" t="s">
        <v>48</v>
      </c>
      <c r="B14" s="77" t="s">
        <v>63</v>
      </c>
      <c r="C14" s="35">
        <v>4200</v>
      </c>
      <c r="D14" s="36"/>
      <c r="E14" s="35">
        <f t="shared" si="2"/>
        <v>4200</v>
      </c>
      <c r="F14" s="36">
        <f t="shared" si="3"/>
        <v>0</v>
      </c>
      <c r="G14" s="37">
        <v>0</v>
      </c>
      <c r="H14" s="38"/>
      <c r="I14" s="39">
        <f t="shared" si="4"/>
        <v>0</v>
      </c>
      <c r="J14" s="40" t="e">
        <f t="shared" si="5"/>
        <v>#DIV/0!</v>
      </c>
      <c r="K14" s="41"/>
      <c r="L14" s="42"/>
      <c r="M14" s="43"/>
      <c r="N14" s="44"/>
      <c r="O14" s="45"/>
      <c r="P14" s="46"/>
      <c r="Q14" s="68"/>
      <c r="R14" s="73"/>
    </row>
    <row r="15" spans="1:18" ht="20.100000000000001" customHeight="1" thickBot="1" x14ac:dyDescent="0.3">
      <c r="A15" s="80" t="s">
        <v>49</v>
      </c>
      <c r="B15" s="77" t="s">
        <v>63</v>
      </c>
      <c r="C15" s="125">
        <v>4000</v>
      </c>
      <c r="D15" s="126"/>
      <c r="E15" s="125">
        <f t="shared" si="2"/>
        <v>3000</v>
      </c>
      <c r="F15" s="126">
        <f t="shared" si="3"/>
        <v>0</v>
      </c>
      <c r="G15" s="115">
        <v>1000</v>
      </c>
      <c r="H15" s="116"/>
      <c r="I15" s="117">
        <f>G15/C15</f>
        <v>0.25</v>
      </c>
      <c r="J15" s="118" t="e">
        <f>H15/D15</f>
        <v>#DIV/0!</v>
      </c>
      <c r="K15" s="119"/>
      <c r="L15" s="120"/>
      <c r="M15" s="121"/>
      <c r="N15" s="122"/>
      <c r="O15" s="123"/>
      <c r="P15" s="124"/>
      <c r="Q15" s="75"/>
      <c r="R15" s="73"/>
    </row>
    <row r="16" spans="1:18" ht="20.100000000000001" customHeight="1" x14ac:dyDescent="0.25">
      <c r="A16" s="80" t="s">
        <v>50</v>
      </c>
      <c r="B16" s="77" t="s">
        <v>63</v>
      </c>
      <c r="C16" s="35">
        <v>3750</v>
      </c>
      <c r="D16" s="36"/>
      <c r="E16" s="35">
        <f t="shared" si="2"/>
        <v>3750</v>
      </c>
      <c r="F16" s="36">
        <f t="shared" si="3"/>
        <v>0</v>
      </c>
      <c r="G16" s="37">
        <v>0</v>
      </c>
      <c r="H16" s="38"/>
      <c r="I16" s="39">
        <f t="shared" ref="I16:I18" si="6">G16/C16</f>
        <v>0</v>
      </c>
      <c r="J16" s="40" t="e">
        <f t="shared" ref="J16:J18" si="7">H16/D16</f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customHeight="1" x14ac:dyDescent="0.25">
      <c r="A17" s="80" t="s">
        <v>51</v>
      </c>
      <c r="B17" s="78" t="s">
        <v>64</v>
      </c>
      <c r="C17" s="35">
        <v>1600</v>
      </c>
      <c r="D17" s="36"/>
      <c r="E17" s="35">
        <f t="shared" ref="E17:E18" si="8">C17-G17</f>
        <v>1376</v>
      </c>
      <c r="F17" s="36">
        <f t="shared" ref="F17:F18" si="9">D17-H17</f>
        <v>0</v>
      </c>
      <c r="G17" s="37">
        <v>224</v>
      </c>
      <c r="H17" s="38"/>
      <c r="I17" s="39">
        <f t="shared" si="6"/>
        <v>0.14000000000000001</v>
      </c>
      <c r="J17" s="40" t="e">
        <f t="shared" si="7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customHeight="1" x14ac:dyDescent="0.25">
      <c r="A18" s="80" t="s">
        <v>52</v>
      </c>
      <c r="B18" s="78" t="s">
        <v>65</v>
      </c>
      <c r="C18" s="35">
        <v>2300</v>
      </c>
      <c r="D18" s="36"/>
      <c r="E18" s="35">
        <f t="shared" si="8"/>
        <v>2208</v>
      </c>
      <c r="F18" s="36">
        <f t="shared" si="9"/>
        <v>0</v>
      </c>
      <c r="G18" s="37">
        <v>92</v>
      </c>
      <c r="H18" s="38"/>
      <c r="I18" s="39">
        <f t="shared" si="6"/>
        <v>0.04</v>
      </c>
      <c r="J18" s="40" t="e">
        <f t="shared" si="7"/>
        <v>#DIV/0!</v>
      </c>
      <c r="K18" s="41"/>
      <c r="L18" s="42"/>
      <c r="M18" s="43"/>
      <c r="N18" s="44"/>
      <c r="O18" s="45"/>
      <c r="P18" s="46"/>
      <c r="Q18" s="68"/>
      <c r="R18" s="73"/>
    </row>
    <row r="19" spans="1:18" ht="20.100000000000001" customHeight="1" x14ac:dyDescent="0.25">
      <c r="A19" s="80" t="s">
        <v>53</v>
      </c>
      <c r="B19" s="114" t="s">
        <v>66</v>
      </c>
      <c r="C19" s="125">
        <v>1600</v>
      </c>
      <c r="D19" s="126"/>
      <c r="E19" s="125">
        <f t="shared" si="2"/>
        <v>1536</v>
      </c>
      <c r="F19" s="126">
        <f t="shared" si="3"/>
        <v>0</v>
      </c>
      <c r="G19" s="115">
        <v>64</v>
      </c>
      <c r="H19" s="116"/>
      <c r="I19" s="117">
        <f>G19/C19</f>
        <v>0.04</v>
      </c>
      <c r="J19" s="118" t="e">
        <f>H19/D19</f>
        <v>#DIV/0!</v>
      </c>
      <c r="K19" s="119"/>
      <c r="L19" s="120"/>
      <c r="M19" s="121"/>
      <c r="N19" s="122"/>
      <c r="O19" s="123"/>
      <c r="P19" s="124"/>
      <c r="Q19" s="75"/>
      <c r="R19" s="73"/>
    </row>
    <row r="20" spans="1:18" ht="20.100000000000001" customHeight="1" x14ac:dyDescent="0.25">
      <c r="A20" s="80" t="s">
        <v>54</v>
      </c>
      <c r="B20" s="78" t="s">
        <v>67</v>
      </c>
      <c r="C20" s="35">
        <v>1800</v>
      </c>
      <c r="D20" s="36"/>
      <c r="E20" s="35">
        <f t="shared" si="2"/>
        <v>1620</v>
      </c>
      <c r="F20" s="36">
        <f t="shared" si="3"/>
        <v>0</v>
      </c>
      <c r="G20" s="37">
        <v>180</v>
      </c>
      <c r="H20" s="38"/>
      <c r="I20" s="39">
        <f t="shared" ref="I20:I22" si="10">G20/C20</f>
        <v>0.1</v>
      </c>
      <c r="J20" s="40" t="e">
        <f t="shared" ref="J20:J22" si="11">H20/D20</f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customHeight="1" x14ac:dyDescent="0.25">
      <c r="A21" s="80" t="s">
        <v>55</v>
      </c>
      <c r="B21" s="78" t="s">
        <v>68</v>
      </c>
      <c r="C21" s="35">
        <v>1800</v>
      </c>
      <c r="D21" s="36"/>
      <c r="E21" s="35">
        <f t="shared" ref="E21:E22" si="12">C21-G21</f>
        <v>1530</v>
      </c>
      <c r="F21" s="36">
        <f t="shared" ref="F21:F22" si="13">D21-H21</f>
        <v>0</v>
      </c>
      <c r="G21" s="37">
        <v>270</v>
      </c>
      <c r="H21" s="38"/>
      <c r="I21" s="39">
        <f t="shared" si="10"/>
        <v>0.15</v>
      </c>
      <c r="J21" s="40" t="e">
        <f t="shared" si="11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 x14ac:dyDescent="0.25">
      <c r="A22" s="80" t="s">
        <v>56</v>
      </c>
      <c r="B22" s="78" t="s">
        <v>69</v>
      </c>
      <c r="C22" s="35">
        <v>2850</v>
      </c>
      <c r="D22" s="36"/>
      <c r="E22" s="35">
        <f t="shared" si="12"/>
        <v>2223</v>
      </c>
      <c r="F22" s="36">
        <f t="shared" si="13"/>
        <v>0</v>
      </c>
      <c r="G22" s="37">
        <v>627</v>
      </c>
      <c r="H22" s="38"/>
      <c r="I22" s="39">
        <f t="shared" si="10"/>
        <v>0.22</v>
      </c>
      <c r="J22" s="40" t="e">
        <f t="shared" si="11"/>
        <v>#DIV/0!</v>
      </c>
      <c r="K22" s="41"/>
      <c r="L22" s="42"/>
      <c r="M22" s="43"/>
      <c r="N22" s="44"/>
      <c r="O22" s="45"/>
      <c r="P22" s="46"/>
      <c r="Q22" s="68"/>
      <c r="R22" s="73"/>
    </row>
    <row r="23" spans="1:18" ht="20.100000000000001" customHeight="1" x14ac:dyDescent="0.25">
      <c r="A23" s="80" t="s">
        <v>57</v>
      </c>
      <c r="B23" s="114" t="s">
        <v>70</v>
      </c>
      <c r="C23" s="125">
        <v>2675</v>
      </c>
      <c r="D23" s="126"/>
      <c r="E23" s="125">
        <f t="shared" si="2"/>
        <v>2033</v>
      </c>
      <c r="F23" s="126">
        <f t="shared" si="3"/>
        <v>0</v>
      </c>
      <c r="G23" s="115">
        <v>642</v>
      </c>
      <c r="H23" s="116"/>
      <c r="I23" s="117">
        <f>G23/C23</f>
        <v>0.24</v>
      </c>
      <c r="J23" s="118" t="e">
        <f>H23/D23</f>
        <v>#DIV/0!</v>
      </c>
      <c r="K23" s="119"/>
      <c r="L23" s="120"/>
      <c r="M23" s="121"/>
      <c r="N23" s="122"/>
      <c r="O23" s="123"/>
      <c r="P23" s="124"/>
      <c r="Q23" s="75"/>
      <c r="R23" s="73"/>
    </row>
    <row r="24" spans="1:18" ht="20.100000000000001" customHeight="1" x14ac:dyDescent="0.25">
      <c r="A24" s="80" t="s">
        <v>60</v>
      </c>
      <c r="B24" s="78" t="s">
        <v>71</v>
      </c>
      <c r="C24" s="35">
        <v>2800</v>
      </c>
      <c r="D24" s="36"/>
      <c r="E24" s="35">
        <f t="shared" si="2"/>
        <v>2240</v>
      </c>
      <c r="F24" s="36">
        <f t="shared" si="3"/>
        <v>0</v>
      </c>
      <c r="G24" s="37">
        <v>560</v>
      </c>
      <c r="H24" s="38"/>
      <c r="I24" s="39">
        <f t="shared" ref="I24:I27" si="14">G24/C24</f>
        <v>0.2</v>
      </c>
      <c r="J24" s="40" t="e">
        <f t="shared" ref="J24:J27" si="15">H24/D24</f>
        <v>#DIV/0!</v>
      </c>
      <c r="K24" s="41"/>
      <c r="L24" s="42"/>
      <c r="M24" s="43"/>
      <c r="N24" s="44"/>
      <c r="O24" s="45"/>
      <c r="P24" s="46"/>
      <c r="Q24" s="68"/>
      <c r="R24" s="73"/>
    </row>
    <row r="25" spans="1:18" ht="20.100000000000001" customHeight="1" x14ac:dyDescent="0.25">
      <c r="A25" s="80" t="s">
        <v>61</v>
      </c>
      <c r="B25" s="78" t="s">
        <v>72</v>
      </c>
      <c r="C25" s="35">
        <v>3000</v>
      </c>
      <c r="D25" s="36"/>
      <c r="E25" s="35">
        <f t="shared" si="2"/>
        <v>2850</v>
      </c>
      <c r="F25" s="36"/>
      <c r="G25" s="37">
        <v>150</v>
      </c>
      <c r="H25" s="38"/>
      <c r="I25" s="39">
        <f t="shared" si="14"/>
        <v>0.05</v>
      </c>
      <c r="J25" s="40" t="e">
        <f t="shared" si="15"/>
        <v>#DIV/0!</v>
      </c>
      <c r="K25" s="41"/>
      <c r="L25" s="42"/>
      <c r="M25" s="43"/>
      <c r="N25" s="44"/>
      <c r="O25" s="45"/>
      <c r="P25" s="46"/>
      <c r="Q25" s="68"/>
      <c r="R25" s="73"/>
    </row>
    <row r="26" spans="1:18" ht="20.100000000000001" customHeight="1" x14ac:dyDescent="0.25">
      <c r="A26" s="80" t="s">
        <v>62</v>
      </c>
      <c r="B26" s="78" t="s">
        <v>72</v>
      </c>
      <c r="C26" s="35">
        <v>3000</v>
      </c>
      <c r="D26" s="36"/>
      <c r="E26" s="35">
        <f t="shared" ref="E26:E27" si="16">C26-G26</f>
        <v>2850</v>
      </c>
      <c r="F26" s="36">
        <f t="shared" ref="F26:F27" si="17">D26-H26</f>
        <v>0</v>
      </c>
      <c r="G26" s="37">
        <v>150</v>
      </c>
      <c r="H26" s="38"/>
      <c r="I26" s="39">
        <f t="shared" si="14"/>
        <v>0.05</v>
      </c>
      <c r="J26" s="40" t="e">
        <f t="shared" si="15"/>
        <v>#DIV/0!</v>
      </c>
      <c r="K26" s="41"/>
      <c r="L26" s="42"/>
      <c r="M26" s="43"/>
      <c r="N26" s="44"/>
      <c r="O26" s="45"/>
      <c r="P26" s="46"/>
      <c r="Q26" s="68"/>
      <c r="R26" s="73"/>
    </row>
    <row r="27" spans="1:18" ht="20.100000000000001" customHeight="1" x14ac:dyDescent="0.25">
      <c r="A27" s="80" t="s">
        <v>85</v>
      </c>
      <c r="B27" s="78" t="s">
        <v>80</v>
      </c>
      <c r="C27" s="35">
        <v>1200</v>
      </c>
      <c r="D27" s="36"/>
      <c r="E27" s="35">
        <f t="shared" si="16"/>
        <v>960</v>
      </c>
      <c r="F27" s="36">
        <f t="shared" si="17"/>
        <v>0</v>
      </c>
      <c r="G27" s="37">
        <v>240</v>
      </c>
      <c r="H27" s="38"/>
      <c r="I27" s="39">
        <f t="shared" si="14"/>
        <v>0.2</v>
      </c>
      <c r="J27" s="40" t="e">
        <f t="shared" si="15"/>
        <v>#DIV/0!</v>
      </c>
      <c r="K27" s="41"/>
      <c r="L27" s="42"/>
      <c r="M27" s="43"/>
      <c r="N27" s="44"/>
      <c r="O27" s="45"/>
      <c r="P27" s="46"/>
      <c r="Q27" s="68"/>
      <c r="R27" s="73"/>
    </row>
    <row r="28" spans="1:18" ht="20.100000000000001" customHeight="1" x14ac:dyDescent="0.25">
      <c r="A28" s="80" t="s">
        <v>75</v>
      </c>
      <c r="B28" s="78" t="s">
        <v>74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50">
        <v>600</v>
      </c>
      <c r="N28" s="51"/>
      <c r="O28" s="45"/>
      <c r="P28" s="46"/>
      <c r="Q28" s="68"/>
      <c r="R28" s="73"/>
    </row>
    <row r="29" spans="1:18" ht="20.100000000000001" customHeight="1" x14ac:dyDescent="0.25">
      <c r="A29" s="80" t="s">
        <v>76</v>
      </c>
      <c r="B29" s="78" t="s">
        <v>74</v>
      </c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50">
        <v>600</v>
      </c>
      <c r="N29" s="51"/>
      <c r="O29" s="45"/>
      <c r="P29" s="46"/>
      <c r="Q29" s="68"/>
      <c r="R29" s="73"/>
    </row>
    <row r="30" spans="1:18" ht="20.100000000000001" customHeight="1" x14ac:dyDescent="0.25">
      <c r="A30" s="80" t="s">
        <v>29</v>
      </c>
      <c r="B30" s="78" t="s">
        <v>73</v>
      </c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50">
        <v>2400</v>
      </c>
      <c r="N30" s="51"/>
      <c r="O30" s="45"/>
      <c r="P30" s="46"/>
      <c r="Q30" s="68"/>
      <c r="R30" s="73"/>
    </row>
    <row r="31" spans="1:18" ht="20.100000000000001" customHeight="1" x14ac:dyDescent="0.25">
      <c r="A31" s="80" t="s">
        <v>10</v>
      </c>
      <c r="B31" s="78" t="s">
        <v>79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>
        <v>650</v>
      </c>
      <c r="P31" s="54"/>
      <c r="Q31" s="68"/>
      <c r="R31" s="73"/>
    </row>
    <row r="32" spans="1:18" ht="20.100000000000001" customHeight="1" x14ac:dyDescent="0.25">
      <c r="A32" s="80" t="s">
        <v>11</v>
      </c>
      <c r="B32" s="78" t="s">
        <v>80</v>
      </c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>
        <v>200</v>
      </c>
      <c r="P32" s="54"/>
      <c r="Q32" s="68"/>
      <c r="R32" s="73"/>
    </row>
    <row r="33" spans="1:21" ht="20.100000000000001" customHeight="1" x14ac:dyDescent="0.25">
      <c r="A33" s="80" t="s">
        <v>28</v>
      </c>
      <c r="B33" s="78" t="s">
        <v>81</v>
      </c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>
        <v>400</v>
      </c>
      <c r="P33" s="54"/>
      <c r="Q33" s="68"/>
      <c r="R33" s="73"/>
    </row>
    <row r="34" spans="1:21" ht="20.100000000000001" customHeight="1" x14ac:dyDescent="0.25">
      <c r="A34" s="80" t="s">
        <v>30</v>
      </c>
      <c r="B34" s="78" t="s">
        <v>82</v>
      </c>
      <c r="C34" s="47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>
        <v>800</v>
      </c>
      <c r="P34" s="54"/>
      <c r="Q34" s="68"/>
      <c r="R34" s="73"/>
    </row>
    <row r="35" spans="1:21" ht="20.100000000000001" customHeight="1" x14ac:dyDescent="0.25">
      <c r="A35" s="80" t="s">
        <v>31</v>
      </c>
      <c r="B35" s="78" t="s">
        <v>82</v>
      </c>
      <c r="C35" s="47"/>
      <c r="D35" s="48"/>
      <c r="E35" s="47"/>
      <c r="F35" s="48"/>
      <c r="G35" s="41"/>
      <c r="H35" s="42"/>
      <c r="I35" s="49"/>
      <c r="J35" s="42"/>
      <c r="K35" s="41"/>
      <c r="L35" s="42"/>
      <c r="M35" s="43"/>
      <c r="N35" s="44"/>
      <c r="O35" s="53">
        <v>800</v>
      </c>
      <c r="P35" s="54"/>
      <c r="Q35" s="68"/>
      <c r="R35" s="73"/>
    </row>
    <row r="36" spans="1:21" ht="20.100000000000001" customHeight="1" x14ac:dyDescent="0.25">
      <c r="A36" s="80" t="s">
        <v>77</v>
      </c>
      <c r="B36" s="78" t="s">
        <v>83</v>
      </c>
      <c r="C36" s="52"/>
      <c r="D36" s="48"/>
      <c r="E36" s="47"/>
      <c r="F36" s="48"/>
      <c r="G36" s="41"/>
      <c r="H36" s="42"/>
      <c r="I36" s="49"/>
      <c r="J36" s="42"/>
      <c r="K36" s="41"/>
      <c r="L36" s="42"/>
      <c r="M36" s="43"/>
      <c r="N36" s="44"/>
      <c r="O36" s="53">
        <v>700</v>
      </c>
      <c r="Q36" s="68"/>
      <c r="R36" s="73"/>
    </row>
    <row r="37" spans="1:21" ht="20.100000000000001" customHeight="1" thickBot="1" x14ac:dyDescent="0.3">
      <c r="A37" s="80" t="s">
        <v>78</v>
      </c>
      <c r="B37" s="78" t="s">
        <v>84</v>
      </c>
      <c r="C37" s="90"/>
      <c r="D37" s="91"/>
      <c r="E37" s="92"/>
      <c r="F37" s="91"/>
      <c r="G37" s="93"/>
      <c r="H37" s="57"/>
      <c r="I37" s="56"/>
      <c r="J37" s="57"/>
      <c r="K37" s="93"/>
      <c r="L37" s="57"/>
      <c r="M37" s="94"/>
      <c r="N37" s="95"/>
      <c r="O37" s="58">
        <v>200</v>
      </c>
      <c r="P37" s="59"/>
      <c r="Q37" s="68"/>
      <c r="R37" s="73"/>
    </row>
    <row r="38" spans="1:21" ht="20.100000000000001" customHeight="1" thickBot="1" x14ac:dyDescent="0.3">
      <c r="A38" s="130" t="s">
        <v>35</v>
      </c>
      <c r="B38" s="131"/>
      <c r="C38" s="81">
        <f t="shared" ref="C38:H38" si="18">SUM(C6:C37)</f>
        <v>71565</v>
      </c>
      <c r="D38" s="82">
        <f t="shared" si="18"/>
        <v>0</v>
      </c>
      <c r="E38" s="81">
        <f t="shared" si="18"/>
        <v>59366</v>
      </c>
      <c r="F38" s="82">
        <f t="shared" si="18"/>
        <v>0</v>
      </c>
      <c r="G38" s="83">
        <f t="shared" si="18"/>
        <v>12199</v>
      </c>
      <c r="H38" s="84">
        <f t="shared" si="18"/>
        <v>0</v>
      </c>
      <c r="I38" s="85"/>
      <c r="J38" s="86"/>
      <c r="K38" s="83">
        <f t="shared" ref="K38:P38" si="19">SUM(K6:K37)</f>
        <v>0</v>
      </c>
      <c r="L38" s="84">
        <f t="shared" si="19"/>
        <v>0</v>
      </c>
      <c r="M38" s="127">
        <f t="shared" si="19"/>
        <v>3600</v>
      </c>
      <c r="N38" s="87">
        <f t="shared" si="19"/>
        <v>0</v>
      </c>
      <c r="O38" s="88">
        <f t="shared" si="19"/>
        <v>3750</v>
      </c>
      <c r="P38" s="89">
        <f t="shared" si="19"/>
        <v>0</v>
      </c>
      <c r="Q38" s="55"/>
      <c r="R38" s="73"/>
    </row>
    <row r="39" spans="1:21" ht="20.100000000000001" customHeight="1" thickBot="1" x14ac:dyDescent="0.3">
      <c r="A39" s="70"/>
      <c r="B39" s="60"/>
      <c r="C39" s="60"/>
      <c r="D39" s="60"/>
      <c r="E39" s="60"/>
      <c r="F39" s="71"/>
      <c r="G39" s="71"/>
      <c r="H39" s="76"/>
      <c r="I39" s="76"/>
      <c r="J39" s="71"/>
      <c r="K39" s="71"/>
      <c r="L39" s="72"/>
      <c r="M39" s="72"/>
      <c r="N39" s="72"/>
      <c r="O39" s="72"/>
      <c r="P39" s="55"/>
      <c r="Q39" s="73"/>
    </row>
    <row r="40" spans="1:21" ht="20.100000000000001" customHeight="1" thickBot="1" x14ac:dyDescent="0.3">
      <c r="A40" s="109" t="s">
        <v>36</v>
      </c>
      <c r="B40" s="96"/>
      <c r="C40" s="96"/>
      <c r="D40" s="96"/>
      <c r="F40" s="223" t="s">
        <v>12</v>
      </c>
      <c r="G40" s="224"/>
      <c r="H40" s="197" t="s">
        <v>39</v>
      </c>
      <c r="I40" s="198"/>
      <c r="J40" s="199"/>
      <c r="L40" s="108" t="s">
        <v>41</v>
      </c>
      <c r="M40" s="97"/>
      <c r="N40" s="97"/>
      <c r="O40" s="97"/>
      <c r="P40" s="97"/>
      <c r="R40" s="1" t="b">
        <f>T40=U40</f>
        <v>1</v>
      </c>
      <c r="T40" s="1" t="b">
        <f>C44&lt;0</f>
        <v>0</v>
      </c>
      <c r="U40" s="1" t="b">
        <f>D44&lt;0</f>
        <v>0</v>
      </c>
    </row>
    <row r="41" spans="1:21" ht="18.75" customHeight="1" thickBot="1" x14ac:dyDescent="0.3">
      <c r="A41" s="215" t="s">
        <v>35</v>
      </c>
      <c r="B41" s="216"/>
      <c r="C41" s="99" t="s">
        <v>7</v>
      </c>
      <c r="D41" s="100" t="s">
        <v>8</v>
      </c>
      <c r="F41" s="225"/>
      <c r="G41" s="226"/>
      <c r="H41" s="200"/>
      <c r="I41" s="201"/>
      <c r="J41" s="202"/>
      <c r="L41" s="194" t="s">
        <v>44</v>
      </c>
      <c r="M41" s="194"/>
      <c r="N41" s="194"/>
      <c r="O41" s="194"/>
      <c r="P41" s="111">
        <f>IF(R40=TRUE, 1, 0)</f>
        <v>1</v>
      </c>
    </row>
    <row r="42" spans="1:21" ht="18.75" customHeight="1" x14ac:dyDescent="0.25">
      <c r="A42" s="217" t="s">
        <v>38</v>
      </c>
      <c r="B42" s="218"/>
      <c r="C42" s="101">
        <f>G38+K38</f>
        <v>12199</v>
      </c>
      <c r="D42" s="102">
        <f>H38+L38</f>
        <v>0</v>
      </c>
      <c r="F42" s="146" t="s">
        <v>13</v>
      </c>
      <c r="G42" s="147"/>
      <c r="H42" s="206"/>
      <c r="I42" s="207"/>
      <c r="J42" s="208"/>
      <c r="L42" s="195"/>
      <c r="M42" s="195"/>
      <c r="N42" s="195"/>
      <c r="O42" s="195"/>
      <c r="P42" s="113"/>
      <c r="R42" s="1" t="e">
        <f>T42=U42</f>
        <v>#DIV/0!</v>
      </c>
      <c r="T42" s="1" t="e">
        <f>H45&lt;0</f>
        <v>#DIV/0!</v>
      </c>
      <c r="U42" s="1" t="b">
        <f>D44&lt;0</f>
        <v>0</v>
      </c>
    </row>
    <row r="43" spans="1:21" ht="18.75" customHeight="1" thickBot="1" x14ac:dyDescent="0.3">
      <c r="A43" s="219" t="s">
        <v>37</v>
      </c>
      <c r="B43" s="220"/>
      <c r="C43" s="105">
        <f>M38+O38</f>
        <v>7350</v>
      </c>
      <c r="D43" s="106">
        <f>N38+P38</f>
        <v>0</v>
      </c>
      <c r="F43" s="148" t="s">
        <v>14</v>
      </c>
      <c r="G43" s="149"/>
      <c r="H43" s="209"/>
      <c r="I43" s="210"/>
      <c r="J43" s="211"/>
      <c r="L43" s="196" t="s">
        <v>42</v>
      </c>
      <c r="M43" s="196"/>
      <c r="N43" s="196"/>
      <c r="O43" s="196"/>
      <c r="P43" s="112" t="e">
        <f>IF(R42=TRUE, 1, 0)</f>
        <v>#DIV/0!</v>
      </c>
    </row>
    <row r="44" spans="1:21" ht="18.75" customHeight="1" thickBot="1" x14ac:dyDescent="0.35">
      <c r="A44" s="221" t="s">
        <v>18</v>
      </c>
      <c r="B44" s="222"/>
      <c r="C44" s="103">
        <f>C42-C43</f>
        <v>4849</v>
      </c>
      <c r="D44" s="104">
        <f>D42-D43</f>
        <v>0</v>
      </c>
      <c r="F44" s="227" t="s">
        <v>15</v>
      </c>
      <c r="G44" s="228"/>
      <c r="H44" s="212"/>
      <c r="I44" s="213"/>
      <c r="J44" s="214"/>
      <c r="L44" s="195"/>
      <c r="M44" s="195"/>
      <c r="N44" s="195"/>
      <c r="O44" s="195"/>
      <c r="P44" s="113"/>
      <c r="R44" s="1" t="e">
        <f>AND(H45&gt;=-0.02, H45&lt;=0.02)</f>
        <v>#DIV/0!</v>
      </c>
    </row>
    <row r="45" spans="1:21" ht="16.5" customHeight="1" thickBot="1" x14ac:dyDescent="0.3">
      <c r="F45" s="162" t="s">
        <v>16</v>
      </c>
      <c r="G45" s="163"/>
      <c r="H45" s="203" t="e">
        <f>AVERAGE(H42:J44)</f>
        <v>#DIV/0!</v>
      </c>
      <c r="I45" s="204"/>
      <c r="J45" s="205"/>
      <c r="L45" s="192" t="s">
        <v>43</v>
      </c>
      <c r="M45" s="192"/>
      <c r="N45" s="192"/>
      <c r="O45" s="192"/>
      <c r="P45" s="107" t="e">
        <f>IF(R44=TRUE, 1, 0)</f>
        <v>#DIV/0!</v>
      </c>
    </row>
    <row r="46" spans="1:21" ht="13.65" customHeight="1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192"/>
      <c r="M46" s="192"/>
      <c r="N46" s="192"/>
      <c r="O46" s="192"/>
      <c r="P46" s="110"/>
    </row>
    <row r="47" spans="1:21" ht="13.65" customHeight="1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62"/>
      <c r="M47" s="62"/>
      <c r="N47" s="63"/>
      <c r="O47" s="63"/>
      <c r="P47" s="7"/>
      <c r="Q47" s="7"/>
    </row>
    <row r="48" spans="1:21" ht="13.5" customHeight="1" thickBot="1" x14ac:dyDescent="0.3">
      <c r="A48" s="3" t="s">
        <v>17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4"/>
      <c r="M48" s="4"/>
      <c r="N48" s="3"/>
      <c r="O48" s="3"/>
    </row>
    <row r="49" spans="1:17" ht="20.100000000000001" customHeight="1" x14ac:dyDescent="0.25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  <c r="Q49" s="74"/>
    </row>
    <row r="50" spans="1:17" ht="20.100000000000001" customHeight="1" x14ac:dyDescent="0.25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  <c r="Q50" s="74"/>
    </row>
    <row r="51" spans="1:17" ht="20.100000000000001" customHeight="1" thickBot="1" x14ac:dyDescent="0.3">
      <c r="A51" s="156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1:17" ht="20.10000000000000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7" ht="13.8" thickBo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7" ht="20.100000000000001" customHeight="1" thickBot="1" x14ac:dyDescent="0.3">
      <c r="A54" s="159" t="s">
        <v>19</v>
      </c>
      <c r="B54" s="160"/>
      <c r="C54" s="160"/>
      <c r="D54" s="160"/>
      <c r="E54" s="160"/>
      <c r="F54" s="161"/>
      <c r="G54" s="60"/>
      <c r="H54" s="60"/>
      <c r="I54" s="60"/>
      <c r="J54" s="60"/>
      <c r="K54" s="60"/>
      <c r="L54" s="60"/>
      <c r="M54" s="60"/>
      <c r="N54" s="60"/>
      <c r="O54" s="60"/>
      <c r="P54" s="55"/>
      <c r="Q54" s="61"/>
    </row>
    <row r="55" spans="1:17" ht="19.2" customHeight="1" thickBot="1" x14ac:dyDescent="0.3">
      <c r="A55" s="5" t="s">
        <v>6</v>
      </c>
      <c r="B55" s="185" t="s">
        <v>24</v>
      </c>
      <c r="C55" s="186"/>
      <c r="D55" s="140" t="s">
        <v>23</v>
      </c>
      <c r="E55" s="142"/>
      <c r="F55" s="142"/>
      <c r="G55" s="141"/>
      <c r="H55" s="140" t="s">
        <v>20</v>
      </c>
      <c r="I55" s="141"/>
      <c r="J55" s="142" t="s">
        <v>21</v>
      </c>
      <c r="K55" s="142"/>
      <c r="L55" s="143" t="s">
        <v>3</v>
      </c>
      <c r="M55" s="143"/>
      <c r="N55" s="136" t="s">
        <v>4</v>
      </c>
      <c r="O55" s="137"/>
      <c r="P55" s="65" t="s">
        <v>22</v>
      </c>
    </row>
    <row r="56" spans="1:17" ht="18.75" customHeight="1" thickBot="1" x14ac:dyDescent="0.3">
      <c r="A56" s="66" t="s">
        <v>25</v>
      </c>
      <c r="B56" s="183"/>
      <c r="C56" s="184"/>
      <c r="D56" s="175"/>
      <c r="E56" s="189"/>
      <c r="F56" s="189"/>
      <c r="G56" s="176"/>
      <c r="H56" s="175"/>
      <c r="I56" s="176"/>
      <c r="J56" s="177"/>
      <c r="K56" s="178"/>
      <c r="L56" s="134"/>
      <c r="M56" s="135"/>
      <c r="N56" s="138"/>
      <c r="O56" s="139"/>
      <c r="P56" s="64">
        <f t="shared" ref="P56:P64" si="20">L56-N56</f>
        <v>0</v>
      </c>
    </row>
    <row r="57" spans="1:17" ht="18.75" customHeight="1" thickBot="1" x14ac:dyDescent="0.3">
      <c r="A57" s="67" t="s">
        <v>25</v>
      </c>
      <c r="B57" s="182"/>
      <c r="C57" s="182"/>
      <c r="D57" s="144"/>
      <c r="E57" s="181"/>
      <c r="F57" s="181"/>
      <c r="G57" s="145"/>
      <c r="H57" s="144"/>
      <c r="I57" s="145"/>
      <c r="J57" s="132"/>
      <c r="K57" s="133"/>
      <c r="L57" s="134"/>
      <c r="M57" s="135"/>
      <c r="N57" s="138"/>
      <c r="O57" s="139"/>
      <c r="P57" s="64">
        <f t="shared" si="20"/>
        <v>0</v>
      </c>
    </row>
    <row r="58" spans="1:17" ht="19.2" customHeight="1" thickBot="1" x14ac:dyDescent="0.3">
      <c r="A58" s="67" t="s">
        <v>25</v>
      </c>
      <c r="B58" s="187"/>
      <c r="C58" s="188"/>
      <c r="D58" s="144"/>
      <c r="E58" s="181"/>
      <c r="F58" s="181"/>
      <c r="G58" s="145"/>
      <c r="H58" s="144"/>
      <c r="I58" s="145"/>
      <c r="J58" s="144"/>
      <c r="K58" s="174"/>
      <c r="L58" s="179"/>
      <c r="M58" s="180"/>
      <c r="N58" s="190"/>
      <c r="O58" s="191"/>
      <c r="P58" s="64">
        <f t="shared" si="20"/>
        <v>0</v>
      </c>
    </row>
    <row r="59" spans="1:17" ht="19.5" customHeight="1" thickBot="1" x14ac:dyDescent="0.3">
      <c r="A59" s="66" t="s">
        <v>25</v>
      </c>
      <c r="B59" s="229"/>
      <c r="C59" s="230"/>
      <c r="D59" s="187"/>
      <c r="E59" s="231"/>
      <c r="F59" s="231"/>
      <c r="G59" s="188"/>
      <c r="H59" s="187"/>
      <c r="I59" s="188"/>
      <c r="J59" s="187"/>
      <c r="K59" s="188"/>
      <c r="L59" s="179"/>
      <c r="M59" s="180"/>
      <c r="N59" s="190"/>
      <c r="O59" s="191"/>
      <c r="P59" s="64">
        <f t="shared" si="20"/>
        <v>0</v>
      </c>
    </row>
    <row r="60" spans="1:17" ht="19.5" customHeight="1" thickBot="1" x14ac:dyDescent="0.3">
      <c r="A60" s="67" t="s">
        <v>25</v>
      </c>
      <c r="B60" s="187"/>
      <c r="C60" s="188"/>
      <c r="D60" s="144"/>
      <c r="E60" s="181"/>
      <c r="F60" s="181"/>
      <c r="G60" s="145"/>
      <c r="H60" s="144"/>
      <c r="I60" s="145"/>
      <c r="J60" s="144"/>
      <c r="K60" s="145"/>
      <c r="L60" s="179"/>
      <c r="M60" s="180"/>
      <c r="N60" s="190"/>
      <c r="O60" s="191"/>
      <c r="P60" s="64">
        <f t="shared" si="20"/>
        <v>0</v>
      </c>
    </row>
    <row r="61" spans="1:17" ht="19.5" customHeight="1" thickBot="1" x14ac:dyDescent="0.3">
      <c r="A61" s="67" t="s">
        <v>25</v>
      </c>
      <c r="B61" s="187"/>
      <c r="C61" s="188"/>
      <c r="D61" s="144"/>
      <c r="E61" s="181"/>
      <c r="F61" s="181"/>
      <c r="G61" s="145"/>
      <c r="H61" s="144"/>
      <c r="I61" s="145"/>
      <c r="J61" s="144"/>
      <c r="K61" s="145"/>
      <c r="L61" s="179"/>
      <c r="M61" s="180"/>
      <c r="N61" s="190"/>
      <c r="O61" s="191"/>
      <c r="P61" s="64">
        <f t="shared" si="20"/>
        <v>0</v>
      </c>
    </row>
    <row r="62" spans="1:17" ht="19.5" customHeight="1" thickBot="1" x14ac:dyDescent="0.3">
      <c r="A62" s="66" t="s">
        <v>25</v>
      </c>
      <c r="B62" s="229"/>
      <c r="C62" s="230"/>
      <c r="D62" s="187"/>
      <c r="E62" s="231"/>
      <c r="F62" s="231"/>
      <c r="G62" s="188"/>
      <c r="H62" s="187"/>
      <c r="I62" s="188"/>
      <c r="J62" s="187"/>
      <c r="K62" s="188"/>
      <c r="L62" s="179"/>
      <c r="M62" s="180"/>
      <c r="N62" s="190"/>
      <c r="O62" s="191"/>
      <c r="P62" s="64">
        <f t="shared" si="20"/>
        <v>0</v>
      </c>
    </row>
    <row r="63" spans="1:17" ht="19.5" customHeight="1" thickBot="1" x14ac:dyDescent="0.3">
      <c r="A63" s="67" t="s">
        <v>25</v>
      </c>
      <c r="B63" s="187"/>
      <c r="C63" s="188"/>
      <c r="D63" s="144"/>
      <c r="E63" s="181"/>
      <c r="F63" s="181"/>
      <c r="G63" s="145"/>
      <c r="H63" s="144"/>
      <c r="I63" s="145"/>
      <c r="J63" s="144"/>
      <c r="K63" s="145"/>
      <c r="L63" s="179"/>
      <c r="M63" s="180"/>
      <c r="N63" s="190"/>
      <c r="O63" s="191"/>
      <c r="P63" s="64">
        <f t="shared" si="20"/>
        <v>0</v>
      </c>
    </row>
    <row r="64" spans="1:17" ht="18.75" customHeight="1" x14ac:dyDescent="0.25">
      <c r="A64" s="67" t="s">
        <v>25</v>
      </c>
      <c r="B64" s="187"/>
      <c r="C64" s="188"/>
      <c r="D64" s="144"/>
      <c r="E64" s="181"/>
      <c r="F64" s="181"/>
      <c r="G64" s="145"/>
      <c r="H64" s="144"/>
      <c r="I64" s="145"/>
      <c r="J64" s="144"/>
      <c r="K64" s="145"/>
      <c r="L64" s="179"/>
      <c r="M64" s="180"/>
      <c r="N64" s="190"/>
      <c r="O64" s="191"/>
      <c r="P64" s="64">
        <f t="shared" si="20"/>
        <v>0</v>
      </c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  <row r="613" spans="12:15" x14ac:dyDescent="0.25">
      <c r="L613" s="2"/>
      <c r="M613" s="2"/>
      <c r="N613" s="2"/>
      <c r="O613" s="2"/>
    </row>
    <row r="614" spans="12:15" x14ac:dyDescent="0.25">
      <c r="L614" s="2"/>
      <c r="M614" s="2"/>
      <c r="N614" s="2"/>
      <c r="O614" s="2"/>
    </row>
  </sheetData>
  <mergeCells count="88">
    <mergeCell ref="N63:O63"/>
    <mergeCell ref="B64:C64"/>
    <mergeCell ref="D64:G64"/>
    <mergeCell ref="H64:I64"/>
    <mergeCell ref="J64:K64"/>
    <mergeCell ref="L64:M64"/>
    <mergeCell ref="N64:O64"/>
    <mergeCell ref="B63:C63"/>
    <mergeCell ref="D63:G63"/>
    <mergeCell ref="H63:I63"/>
    <mergeCell ref="J63:K63"/>
    <mergeCell ref="L63:M63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8:O58"/>
    <mergeCell ref="L45:O46"/>
    <mergeCell ref="A2:P2"/>
    <mergeCell ref="L41:O42"/>
    <mergeCell ref="L43:O44"/>
    <mergeCell ref="H40:J41"/>
    <mergeCell ref="H45:J45"/>
    <mergeCell ref="H42:J42"/>
    <mergeCell ref="H43:J43"/>
    <mergeCell ref="H44:J44"/>
    <mergeCell ref="A41:B41"/>
    <mergeCell ref="A42:B42"/>
    <mergeCell ref="A43:B43"/>
    <mergeCell ref="A44:B44"/>
    <mergeCell ref="F40:G41"/>
    <mergeCell ref="F44:G44"/>
    <mergeCell ref="D58:G58"/>
    <mergeCell ref="B57:C57"/>
    <mergeCell ref="B56:C56"/>
    <mergeCell ref="B55:C55"/>
    <mergeCell ref="B58:C58"/>
    <mergeCell ref="D55:G55"/>
    <mergeCell ref="D56:G56"/>
    <mergeCell ref="D57:G57"/>
    <mergeCell ref="H58:I58"/>
    <mergeCell ref="J58:K58"/>
    <mergeCell ref="L56:M56"/>
    <mergeCell ref="H56:I56"/>
    <mergeCell ref="J56:K56"/>
    <mergeCell ref="L58:M58"/>
    <mergeCell ref="I4:J4"/>
    <mergeCell ref="C4:D4"/>
    <mergeCell ref="O4:P4"/>
    <mergeCell ref="K4:L4"/>
    <mergeCell ref="G4:H4"/>
    <mergeCell ref="E4:F4"/>
    <mergeCell ref="M4:N4"/>
    <mergeCell ref="A38:B38"/>
    <mergeCell ref="J57:K57"/>
    <mergeCell ref="L57:M57"/>
    <mergeCell ref="N55:O55"/>
    <mergeCell ref="N56:O56"/>
    <mergeCell ref="N57:O57"/>
    <mergeCell ref="H55:I55"/>
    <mergeCell ref="J55:K55"/>
    <mergeCell ref="L55:M55"/>
    <mergeCell ref="H57:I57"/>
    <mergeCell ref="F42:G42"/>
    <mergeCell ref="F43:G43"/>
    <mergeCell ref="A49:P51"/>
    <mergeCell ref="A54:F54"/>
    <mergeCell ref="F45:G45"/>
  </mergeCells>
  <phoneticPr fontId="19" type="noConversion"/>
  <conditionalFormatting sqref="P40">
    <cfRule type="expression" priority="11">
      <formula>$R$40:$R$44=TRUE</formula>
    </cfRule>
  </conditionalFormatting>
  <conditionalFormatting sqref="P41 P43 P4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40:R44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P40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R40:R44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B5BEDC1-C7B7-4DFA-A4EE-57E514726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2024-11-12T15:38:38Z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