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INDIANAPOLIS, IN (IUPUI)/5 PROJECT DOCUMENTS/"/>
    </mc:Choice>
  </mc:AlternateContent>
  <xr:revisionPtr revIDLastSave="0" documentId="8_{7E1335CA-F6EC-4CD4-88CD-88B0669530D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<sst xmlns="http://schemas.openxmlformats.org/spreadsheetml/2006/main" count="75" uniqueCount="48">
  <si>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</si>
  <si>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</si>
  <si>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</si>
  <si>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</si>
  <si>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</si>
  <si>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</si>
  <si>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</si>
  <si>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</si>
  <si>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</si>
  <si>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</si>
  <si>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</si>
  <si>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</si>
  <si>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</si>
  <si>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</si>
  <si>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</si>
  <si>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</si>
  <si>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</si>
  <si>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</si>
  <si>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</si>
  <si>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</si>
  <si>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</si>
  <si>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</si>
  <si>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</si>
  <si>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</si>
  <si>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</si>
  <si>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</si>
  <si>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</si>
  <si>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</si>
  <si>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</si>
  <si>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</si>
  <si>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</si>
  <si>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</si>
  <si>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</si>
  <si>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</si>
  <si>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</si>
  <si>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</si>
  <si>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</si>
  <si>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</si>
  <si>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HOOD MUA </t>
  </si>
  <si>
    <t>HOOD FAN</t>
  </si>
  <si>
    <t>EF-3</t>
  </si>
  <si>
    <t>EF-4</t>
  </si>
  <si>
    <t>KEF-1</t>
  </si>
  <si>
    <t>DINING</t>
  </si>
  <si>
    <t>RTU-1</t>
  </si>
  <si>
    <t>RTU-2</t>
  </si>
  <si>
    <t>RESTROOM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</si>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</sst>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I1" sqref="I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2" t="s">
        <v>0</v>
      </c>
      <c r="D4" s="143"/>
      <c r="E4" s="117" t="s">
        <v>1</v>
      </c>
      <c r="F4" s="116"/>
      <c r="G4" s="148" t="s">
        <v>2</v>
      </c>
      <c r="H4" s="149"/>
      <c r="I4" s="140" t="s">
        <v>26</v>
      </c>
      <c r="J4" s="141"/>
      <c r="K4" s="146" t="s">
        <v>3</v>
      </c>
      <c r="L4" s="147"/>
      <c r="M4" s="144" t="s">
        <v>4</v>
      </c>
      <c r="N4" s="145"/>
      <c r="O4" s="144" t="s">
        <v>37</v>
      </c>
      <c r="P4" s="145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44</v>
      </c>
      <c r="B6" s="72" t="s">
        <v>47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45</v>
      </c>
      <c r="B7" s="73" t="s">
        <v>43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 t="s">
        <v>38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42</v>
      </c>
      <c r="B9" s="73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40</v>
      </c>
      <c r="B10" s="10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49999999999999" customHeight="1" thickBot="1" x14ac:dyDescent="0.3">
      <c r="A11" s="75" t="s">
        <v>41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06" t="s">
        <v>27</v>
      </c>
      <c r="B12" s="107"/>
      <c r="C12" s="76">
        <f t="shared" ref="C12:H12" si="2">SUM(C6:C11)</f>
        <v>6500</v>
      </c>
      <c r="D12" s="77">
        <f t="shared" si="2"/>
        <v>0</v>
      </c>
      <c r="E12" s="76">
        <f t="shared" si="2"/>
        <v>5475</v>
      </c>
      <c r="F12" s="77">
        <f t="shared" si="2"/>
        <v>0</v>
      </c>
      <c r="G12" s="78">
        <f t="shared" si="2"/>
        <v>1025</v>
      </c>
      <c r="H12" s="79">
        <f t="shared" si="2"/>
        <v>0</v>
      </c>
      <c r="I12" s="80"/>
      <c r="J12" s="81"/>
      <c r="K12" s="78">
        <f t="shared" ref="K12:P12" si="3">SUM(K6:K11)</f>
        <v>2163</v>
      </c>
      <c r="L12" s="79">
        <f t="shared" si="3"/>
        <v>0</v>
      </c>
      <c r="M12" s="105">
        <f t="shared" si="3"/>
        <v>2606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9" t="s">
        <v>12</v>
      </c>
      <c r="G14" s="200"/>
      <c r="H14" s="173" t="s">
        <v>31</v>
      </c>
      <c r="I14" s="174"/>
      <c r="J14" s="17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1" t="s">
        <v>27</v>
      </c>
      <c r="B15" s="192"/>
      <c r="C15" s="88" t="s">
        <v>7</v>
      </c>
      <c r="D15" s="89" t="s">
        <v>8</v>
      </c>
      <c r="F15" s="201"/>
      <c r="G15" s="202"/>
      <c r="H15" s="176"/>
      <c r="I15" s="177"/>
      <c r="J15" s="178"/>
      <c r="L15" s="170" t="s">
        <v>36</v>
      </c>
      <c r="M15" s="170"/>
      <c r="N15" s="170"/>
      <c r="O15" s="170"/>
      <c r="P15" s="100">
        <f>IF(R14=TRUE, 1, 0)</f>
        <v>1</v>
      </c>
    </row>
    <row r="16" spans="1:21" ht="18.75" customHeight="1" x14ac:dyDescent="0.35">
      <c r="A16" s="193" t="s">
        <v>30</v>
      </c>
      <c r="B16" s="194"/>
      <c r="C16" s="90">
        <f>G12+K12</f>
        <v>3188</v>
      </c>
      <c r="D16" s="91">
        <f>H12+L12</f>
        <v>0</v>
      </c>
      <c r="F16" s="122" t="s">
        <v>13</v>
      </c>
      <c r="G16" s="123"/>
      <c r="H16" s="182"/>
      <c r="I16" s="183"/>
      <c r="J16" s="184"/>
      <c r="L16" s="171"/>
      <c r="M16" s="171"/>
      <c r="N16" s="171"/>
      <c r="O16" s="171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5" t="s">
        <v>29</v>
      </c>
      <c r="B17" s="196"/>
      <c r="C17" s="94">
        <f>M12+O12</f>
        <v>2856</v>
      </c>
      <c r="D17" s="95">
        <f>N12+P12</f>
        <v>0</v>
      </c>
      <c r="F17" s="124" t="s">
        <v>14</v>
      </c>
      <c r="G17" s="125"/>
      <c r="H17" s="185"/>
      <c r="I17" s="186"/>
      <c r="J17" s="187"/>
      <c r="L17" s="172" t="s">
        <v>34</v>
      </c>
      <c r="M17" s="172"/>
      <c r="N17" s="172"/>
      <c r="O17" s="172"/>
      <c r="P17" s="101" t="e">
        <f>IF(R16=TRUE, 1, 0)</f>
        <v>#DIV/0!</v>
      </c>
    </row>
    <row r="18" spans="1:18" ht="18.75" customHeight="1" thickBot="1" x14ac:dyDescent="0.4">
      <c r="A18" s="197" t="s">
        <v>18</v>
      </c>
      <c r="B18" s="198"/>
      <c r="C18" s="92">
        <f>C16-C17</f>
        <v>332</v>
      </c>
      <c r="D18" s="93">
        <f>D16-D17</f>
        <v>0</v>
      </c>
      <c r="F18" s="203" t="s">
        <v>15</v>
      </c>
      <c r="G18" s="204"/>
      <c r="H18" s="188"/>
      <c r="I18" s="189"/>
      <c r="J18" s="190"/>
      <c r="L18" s="171"/>
      <c r="M18" s="171"/>
      <c r="N18" s="171"/>
      <c r="O18" s="171"/>
      <c r="P18" s="102"/>
      <c r="R18" s="1" t="e">
        <f>AND(H19&gt;=-0.02, H19&lt;=0.02)</f>
        <v>#DIV/0!</v>
      </c>
    </row>
    <row r="19" spans="1:18" ht="16.5" customHeight="1" thickBot="1" x14ac:dyDescent="0.3">
      <c r="F19" s="138" t="s">
        <v>16</v>
      </c>
      <c r="G19" s="139"/>
      <c r="H19" s="179" t="e">
        <f>AVERAGE(H16:J18)</f>
        <v>#DIV/0!</v>
      </c>
      <c r="I19" s="180"/>
      <c r="J19" s="181"/>
      <c r="L19" s="168" t="s">
        <v>35</v>
      </c>
      <c r="M19" s="168"/>
      <c r="N19" s="168"/>
      <c r="O19" s="168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8"/>
      <c r="M20" s="168"/>
      <c r="N20" s="168"/>
      <c r="O20" s="168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9"/>
    </row>
    <row r="24" spans="1:18" ht="20.149999999999999" customHeight="1" x14ac:dyDescent="0.25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  <c r="Q24" s="69"/>
    </row>
    <row r="25" spans="1:18" ht="20.149999999999999" customHeight="1" thickBot="1" x14ac:dyDescent="0.3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5" t="s">
        <v>19</v>
      </c>
      <c r="B28" s="136"/>
      <c r="C28" s="136"/>
      <c r="D28" s="136"/>
      <c r="E28" s="136"/>
      <c r="F28" s="137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1" t="s">
        <v>24</v>
      </c>
      <c r="C29" s="162"/>
      <c r="D29" s="116" t="s">
        <v>23</v>
      </c>
      <c r="E29" s="118"/>
      <c r="F29" s="118"/>
      <c r="G29" s="117"/>
      <c r="H29" s="116" t="s">
        <v>20</v>
      </c>
      <c r="I29" s="117"/>
      <c r="J29" s="118" t="s">
        <v>21</v>
      </c>
      <c r="K29" s="118"/>
      <c r="L29" s="119" t="s">
        <v>3</v>
      </c>
      <c r="M29" s="119"/>
      <c r="N29" s="112" t="s">
        <v>4</v>
      </c>
      <c r="O29" s="113"/>
      <c r="P29" s="60" t="s">
        <v>22</v>
      </c>
    </row>
    <row r="30" spans="1:18" ht="18.75" customHeight="1" thickBot="1" x14ac:dyDescent="0.3">
      <c r="A30" s="61" t="s">
        <v>25</v>
      </c>
      <c r="B30" s="159"/>
      <c r="C30" s="160"/>
      <c r="D30" s="151"/>
      <c r="E30" s="165"/>
      <c r="F30" s="165"/>
      <c r="G30" s="152"/>
      <c r="H30" s="151"/>
      <c r="I30" s="152"/>
      <c r="J30" s="153"/>
      <c r="K30" s="154"/>
      <c r="L30" s="110"/>
      <c r="M30" s="111"/>
      <c r="N30" s="114"/>
      <c r="O30" s="115"/>
      <c r="P30" s="59">
        <f t="shared" ref="P30:P38" si="4">L30-N30</f>
        <v>0</v>
      </c>
    </row>
    <row r="31" spans="1:18" ht="18.75" customHeight="1" thickBot="1" x14ac:dyDescent="0.3">
      <c r="A31" s="62" t="s">
        <v>25</v>
      </c>
      <c r="B31" s="158"/>
      <c r="C31" s="158"/>
      <c r="D31" s="120"/>
      <c r="E31" s="157"/>
      <c r="F31" s="157"/>
      <c r="G31" s="121"/>
      <c r="H31" s="120"/>
      <c r="I31" s="121"/>
      <c r="J31" s="108"/>
      <c r="K31" s="109"/>
      <c r="L31" s="110"/>
      <c r="M31" s="111"/>
      <c r="N31" s="114"/>
      <c r="O31" s="115"/>
      <c r="P31" s="59">
        <f t="shared" si="4"/>
        <v>0</v>
      </c>
    </row>
    <row r="32" spans="1:18" ht="19.149999999999999" customHeight="1" thickBot="1" x14ac:dyDescent="0.3">
      <c r="A32" s="62" t="s">
        <v>25</v>
      </c>
      <c r="B32" s="163"/>
      <c r="C32" s="164"/>
      <c r="D32" s="120"/>
      <c r="E32" s="157"/>
      <c r="F32" s="157"/>
      <c r="G32" s="121"/>
      <c r="H32" s="120"/>
      <c r="I32" s="121"/>
      <c r="J32" s="120"/>
      <c r="K32" s="150"/>
      <c r="L32" s="155"/>
      <c r="M32" s="156"/>
      <c r="N32" s="166"/>
      <c r="O32" s="167"/>
      <c r="P32" s="59">
        <f t="shared" si="4"/>
        <v>0</v>
      </c>
    </row>
    <row r="33" spans="1:16" ht="19.5" customHeight="1" thickBot="1" x14ac:dyDescent="0.3">
      <c r="A33" s="61" t="s">
        <v>25</v>
      </c>
      <c r="B33" s="205"/>
      <c r="C33" s="206"/>
      <c r="D33" s="163"/>
      <c r="E33" s="207"/>
      <c r="F33" s="207"/>
      <c r="G33" s="164"/>
      <c r="H33" s="163"/>
      <c r="I33" s="164"/>
      <c r="J33" s="163"/>
      <c r="K33" s="164"/>
      <c r="L33" s="155"/>
      <c r="M33" s="156"/>
      <c r="N33" s="166"/>
      <c r="O33" s="167"/>
      <c r="P33" s="59">
        <f t="shared" si="4"/>
        <v>0</v>
      </c>
    </row>
    <row r="34" spans="1:16" ht="19.5" customHeight="1" thickBot="1" x14ac:dyDescent="0.3">
      <c r="A34" s="62" t="s">
        <v>25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4"/>
        <v>0</v>
      </c>
    </row>
    <row r="35" spans="1:16" ht="19.5" customHeight="1" thickBot="1" x14ac:dyDescent="0.3">
      <c r="A35" s="62" t="s">
        <v>25</v>
      </c>
      <c r="B35" s="163"/>
      <c r="C35" s="164"/>
      <c r="D35" s="120"/>
      <c r="E35" s="157"/>
      <c r="F35" s="157"/>
      <c r="G35" s="121"/>
      <c r="H35" s="120"/>
      <c r="I35" s="121"/>
      <c r="J35" s="120"/>
      <c r="K35" s="121"/>
      <c r="L35" s="155"/>
      <c r="M35" s="156"/>
      <c r="N35" s="166"/>
      <c r="O35" s="167"/>
      <c r="P35" s="59">
        <f t="shared" si="4"/>
        <v>0</v>
      </c>
    </row>
    <row r="36" spans="1:16" ht="19.5" customHeight="1" thickBot="1" x14ac:dyDescent="0.3">
      <c r="A36" s="61" t="s">
        <v>25</v>
      </c>
      <c r="B36" s="205"/>
      <c r="C36" s="206"/>
      <c r="D36" s="163"/>
      <c r="E36" s="207"/>
      <c r="F36" s="207"/>
      <c r="G36" s="164"/>
      <c r="H36" s="163"/>
      <c r="I36" s="164"/>
      <c r="J36" s="163"/>
      <c r="K36" s="164"/>
      <c r="L36" s="155"/>
      <c r="M36" s="156"/>
      <c r="N36" s="166"/>
      <c r="O36" s="167"/>
      <c r="P36" s="59">
        <f t="shared" si="4"/>
        <v>0</v>
      </c>
    </row>
    <row r="37" spans="1:16" ht="19.5" customHeight="1" thickBot="1" x14ac:dyDescent="0.3">
      <c r="A37" s="62" t="s">
        <v>25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4"/>
        <v>0</v>
      </c>
    </row>
    <row r="38" spans="1:16" ht="18.75" customHeight="1" x14ac:dyDescent="0.25">
      <c r="A38" s="62" t="s">
        <v>25</v>
      </c>
      <c r="B38" s="163"/>
      <c r="C38" s="164"/>
      <c r="D38" s="120"/>
      <c r="E38" s="157"/>
      <c r="F38" s="157"/>
      <c r="G38" s="121"/>
      <c r="H38" s="120"/>
      <c r="I38" s="121"/>
      <c r="J38" s="120"/>
      <c r="K38" s="121"/>
      <c r="L38" s="155"/>
      <c r="M38" s="156"/>
      <c r="N38" s="166"/>
      <c r="O38" s="167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2025-05-23T15:42:21Z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