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E2EC0E43-BA6B-4978-9375-1589E3FDC067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<sst xmlns="http://schemas.openxmlformats.org/spreadsheetml/2006/main" count="85" uniqueCount="52">
  <si>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</si>
  <si>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</si>
  <si>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</si>
  <si>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</si>
  <si>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</si>
  <si>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</si>
  <si>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</si>
  <si>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</si>
  <si>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</si>
  <si>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</si>
  <si>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</si>
  <si>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</si>
  <si>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</si>
  <si>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</si>
  <si>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</si>
  <si>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</si>
  <si>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DINNING </t>
  </si>
  <si>
    <t>MUA</t>
  </si>
  <si>
    <t>AC-5</t>
  </si>
  <si>
    <t>AHU-1</t>
  </si>
  <si>
    <t>EF-1</t>
  </si>
  <si>
    <t>KITCHEN HD</t>
  </si>
  <si>
    <t>EF-2</t>
  </si>
  <si>
    <t>RESTROOM</t>
  </si>
  <si>
    <t>MUA-1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</si>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</sst>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0" fillId="2" borderId="69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76" xfId="0" applyFont="1" applyBorder="1"/>
    <xf numFmtId="0" fontId="1" fillId="0" borderId="77" xfId="0" applyFont="1" applyBorder="1" applyAlignment="1">
      <alignment horizontal="left" vertical="center"/>
    </xf>
    <xf numFmtId="0" fontId="0" fillId="2" borderId="71" xfId="0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Q6" sqref="Q6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7" t="s">
        <v>2</v>
      </c>
      <c r="D4" s="168"/>
      <c r="E4" s="140" t="s">
        <v>3</v>
      </c>
      <c r="F4" s="139"/>
      <c r="G4" s="173" t="s">
        <v>4</v>
      </c>
      <c r="H4" s="174"/>
      <c r="I4" s="165" t="s">
        <v>5</v>
      </c>
      <c r="J4" s="166"/>
      <c r="K4" s="171" t="s">
        <v>6</v>
      </c>
      <c r="L4" s="172"/>
      <c r="M4" s="169" t="s">
        <v>7</v>
      </c>
      <c r="N4" s="170"/>
      <c r="O4" s="169" t="s">
        <v>8</v>
      </c>
      <c r="P4" s="170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4000</v>
      </c>
      <c r="D6" s="24"/>
      <c r="E6" s="23">
        <f t="shared" ref="E6:E11" si="0">C6-G6</f>
        <v>3000</v>
      </c>
      <c r="F6" s="24">
        <f t="shared" ref="E6:F7" si="1">D6-H6</f>
        <v>0</v>
      </c>
      <c r="G6" s="23">
        <v>1000</v>
      </c>
      <c r="H6" s="25"/>
      <c r="I6" s="26">
        <f>G6/C6</f>
        <v>0.25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5000</v>
      </c>
      <c r="D7" s="35"/>
      <c r="E7" s="23">
        <f t="shared" si="0"/>
        <v>3800</v>
      </c>
      <c r="F7" s="35">
        <f t="shared" si="1"/>
        <v>0</v>
      </c>
      <c r="G7" s="34">
        <v>1200</v>
      </c>
      <c r="H7" s="36"/>
      <c r="I7" s="37">
        <f t="shared" ref="I7:J7" si="2">G7/C7</f>
        <v>0.24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hidden="1" customHeight="1">
      <c r="A8" s="69" t="s">
        <v>17</v>
      </c>
      <c r="B8" s="68"/>
      <c r="C8" s="34"/>
      <c r="D8" s="35"/>
      <c r="E8" s="23">
        <f t="shared" si="0"/>
        <v>0</v>
      </c>
      <c r="F8" s="35">
        <f t="shared" ref="F8:F11" si="3">D8-H8</f>
        <v>0</v>
      </c>
      <c r="G8" s="34"/>
      <c r="H8" s="36"/>
      <c r="I8" s="37" t="e">
        <f t="shared" ref="I8" si="4">G8/C8</f>
        <v>#DIV/0!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hidden="1" customHeight="1">
      <c r="A9" s="69" t="s">
        <v>17</v>
      </c>
      <c r="B9" s="68"/>
      <c r="C9" s="34"/>
      <c r="D9" s="35"/>
      <c r="E9" s="23">
        <f t="shared" si="0"/>
        <v>0</v>
      </c>
      <c r="F9" s="35">
        <f t="shared" si="3"/>
        <v>0</v>
      </c>
      <c r="G9" s="34"/>
      <c r="H9" s="36"/>
      <c r="I9" s="37" t="e">
        <f>G9/C9</f>
        <v>#DIV/0!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18</v>
      </c>
      <c r="B10" s="68"/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19</v>
      </c>
      <c r="B11" s="107"/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20</v>
      </c>
      <c r="B12" s="68" t="s">
        <v>21</v>
      </c>
      <c r="C12" s="45"/>
      <c r="D12" s="46"/>
      <c r="E12" s="122"/>
      <c r="F12" s="46"/>
      <c r="G12" s="39"/>
      <c r="H12" s="40"/>
      <c r="I12" s="47"/>
      <c r="J12" s="40"/>
      <c r="K12" s="39"/>
      <c r="L12" s="40"/>
      <c r="M12" s="48">
        <v>1900</v>
      </c>
      <c r="N12" s="49"/>
      <c r="O12" s="41"/>
      <c r="P12" s="42"/>
      <c r="Q12" s="59"/>
      <c r="R12" s="64"/>
    </row>
    <row r="13" spans="1:18" ht="20.100000000000001" customHeight="1">
      <c r="A13" s="69" t="s">
        <v>22</v>
      </c>
      <c r="B13" s="124" t="s">
        <v>23</v>
      </c>
      <c r="C13" s="45"/>
      <c r="D13" s="46"/>
      <c r="E13" s="123"/>
      <c r="F13" s="46"/>
      <c r="G13" s="39"/>
      <c r="H13" s="40"/>
      <c r="I13" s="47"/>
      <c r="J13" s="40"/>
      <c r="K13" s="39"/>
      <c r="L13" s="40"/>
      <c r="M13" s="48">
        <v>150</v>
      </c>
      <c r="N13" s="49"/>
      <c r="O13" s="41"/>
      <c r="P13" s="42"/>
      <c r="Q13" s="59"/>
      <c r="R13" s="64"/>
    </row>
    <row r="14" spans="1:18" ht="20.100000000000001" hidden="1" customHeight="1">
      <c r="A14" s="110" t="s">
        <v>24</v>
      </c>
      <c r="B14" s="128" t="s">
        <v>21</v>
      </c>
      <c r="C14" s="116"/>
      <c r="D14" s="117"/>
      <c r="E14" s="116"/>
      <c r="F14" s="117"/>
      <c r="G14" s="118"/>
      <c r="H14" s="119"/>
      <c r="I14" s="120"/>
      <c r="J14" s="119"/>
      <c r="K14" s="48"/>
      <c r="L14" s="49"/>
      <c r="M14" s="41"/>
      <c r="N14" s="42"/>
      <c r="O14" s="41"/>
      <c r="P14" s="42"/>
      <c r="Q14" s="59"/>
      <c r="R14" s="64"/>
    </row>
    <row r="15" spans="1:18" ht="20.100000000000001" hidden="1" customHeight="1">
      <c r="A15" s="126" t="s">
        <v>25</v>
      </c>
      <c r="B15" s="125"/>
      <c r="C15" s="127"/>
      <c r="D15" s="112"/>
      <c r="E15" s="111"/>
      <c r="F15" s="112"/>
      <c r="G15" s="113"/>
      <c r="H15" s="114"/>
      <c r="I15" s="115"/>
      <c r="J15" s="114"/>
      <c r="K15" s="113"/>
      <c r="L15" s="121"/>
      <c r="M15" s="41"/>
      <c r="N15" s="42"/>
      <c r="O15" s="48"/>
      <c r="P15" s="49"/>
      <c r="Q15" s="59"/>
      <c r="R15" s="64"/>
    </row>
    <row r="16" spans="1:18" ht="20.100000000000001" hidden="1" customHeight="1">
      <c r="A16" s="110" t="s">
        <v>26</v>
      </c>
      <c r="B16" s="107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131" t="s">
        <v>27</v>
      </c>
      <c r="B17" s="132"/>
      <c r="C17" s="70">
        <f t="shared" ref="C17:H17" si="8">SUM(C6:C15)</f>
        <v>9000</v>
      </c>
      <c r="D17" s="71">
        <f t="shared" si="8"/>
        <v>0</v>
      </c>
      <c r="E17" s="70">
        <f t="shared" si="8"/>
        <v>6800</v>
      </c>
      <c r="F17" s="71">
        <f t="shared" si="8"/>
        <v>0</v>
      </c>
      <c r="G17" s="72">
        <f t="shared" si="8"/>
        <v>2200</v>
      </c>
      <c r="H17" s="73">
        <f t="shared" si="8"/>
        <v>0</v>
      </c>
      <c r="I17" s="74"/>
      <c r="J17" s="75"/>
      <c r="K17" s="72">
        <f t="shared" ref="K17:P17" si="9">SUM(K6:K15)</f>
        <v>0</v>
      </c>
      <c r="L17" s="73">
        <f t="shared" si="9"/>
        <v>0</v>
      </c>
      <c r="M17" s="109">
        <f t="shared" si="9"/>
        <v>2050</v>
      </c>
      <c r="N17" s="76">
        <f t="shared" si="9"/>
        <v>0</v>
      </c>
      <c r="O17" s="77">
        <f t="shared" si="9"/>
        <v>0</v>
      </c>
      <c r="P17" s="78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28</v>
      </c>
      <c r="B19" s="79"/>
      <c r="C19" s="79"/>
      <c r="D19" s="79"/>
      <c r="F19" s="224" t="s">
        <v>29</v>
      </c>
      <c r="G19" s="225"/>
      <c r="H19" s="198" t="s">
        <v>30</v>
      </c>
      <c r="I19" s="199"/>
      <c r="J19" s="200"/>
      <c r="L19" s="91" t="s">
        <v>31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6" t="s">
        <v>27</v>
      </c>
      <c r="B20" s="217"/>
      <c r="C20" s="82" t="s">
        <v>11</v>
      </c>
      <c r="D20" s="83" t="s">
        <v>12</v>
      </c>
      <c r="F20" s="226"/>
      <c r="G20" s="227"/>
      <c r="H20" s="201"/>
      <c r="I20" s="202"/>
      <c r="J20" s="203"/>
      <c r="L20" s="195" t="s">
        <v>32</v>
      </c>
      <c r="M20" s="195"/>
      <c r="N20" s="195"/>
      <c r="O20" s="195"/>
      <c r="P20" s="94">
        <f>IF(R19=TRUE, 1, 0)</f>
        <v>1</v>
      </c>
    </row>
    <row r="21" spans="1:21" ht="18.75" customHeight="1">
      <c r="A21" s="218" t="s">
        <v>33</v>
      </c>
      <c r="B21" s="219"/>
      <c r="C21" s="84">
        <f>G17+K17</f>
        <v>2200</v>
      </c>
      <c r="D21" s="85">
        <f>H17+L17</f>
        <v>0</v>
      </c>
      <c r="F21" s="145" t="s">
        <v>34</v>
      </c>
      <c r="G21" s="146"/>
      <c r="H21" s="207"/>
      <c r="I21" s="208"/>
      <c r="J21" s="209"/>
      <c r="L21" s="196"/>
      <c r="M21" s="196"/>
      <c r="N21" s="196"/>
      <c r="O21" s="196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20" t="s">
        <v>35</v>
      </c>
      <c r="B22" s="221"/>
      <c r="C22" s="88">
        <f>M17+O17</f>
        <v>2050</v>
      </c>
      <c r="D22" s="89">
        <f>N17+P17</f>
        <v>0</v>
      </c>
      <c r="F22" s="147" t="s">
        <v>36</v>
      </c>
      <c r="G22" s="148"/>
      <c r="H22" s="210"/>
      <c r="I22" s="211"/>
      <c r="J22" s="212"/>
      <c r="L22" s="197" t="s">
        <v>37</v>
      </c>
      <c r="M22" s="197"/>
      <c r="N22" s="197"/>
      <c r="O22" s="197"/>
      <c r="P22" s="95" t="e">
        <f>IF(R21=TRUE, 1, 0)</f>
        <v>#DIV/0!</v>
      </c>
    </row>
    <row r="23" spans="1:21" ht="18.75" customHeight="1" thickBot="1">
      <c r="A23" s="222" t="s">
        <v>38</v>
      </c>
      <c r="B23" s="223"/>
      <c r="C23" s="86">
        <f>C21-C22</f>
        <v>150</v>
      </c>
      <c r="D23" s="87">
        <f>D21-D22</f>
        <v>0</v>
      </c>
      <c r="F23" s="163" t="s">
        <v>39</v>
      </c>
      <c r="G23" s="164"/>
      <c r="H23" s="213"/>
      <c r="I23" s="214"/>
      <c r="J23" s="215"/>
      <c r="L23" s="196"/>
      <c r="M23" s="196"/>
      <c r="N23" s="196"/>
      <c r="O23" s="196"/>
      <c r="P23" s="96"/>
      <c r="R23" s="1" t="e">
        <f>AND(H24&gt;=-0.02, H24&lt;=0.02)</f>
        <v>#DIV/0!</v>
      </c>
    </row>
    <row r="24" spans="1:21" ht="16.5" customHeight="1" thickBot="1">
      <c r="F24" s="161" t="s">
        <v>40</v>
      </c>
      <c r="G24" s="162"/>
      <c r="H24" s="204" t="e">
        <f>AVERAGE(H21:J23)</f>
        <v>#DIV/0!</v>
      </c>
      <c r="I24" s="205"/>
      <c r="J24" s="206"/>
      <c r="L24" s="193" t="s">
        <v>41</v>
      </c>
      <c r="M24" s="193"/>
      <c r="N24" s="193"/>
      <c r="O24" s="193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3"/>
      <c r="M25" s="193"/>
      <c r="N25" s="193"/>
      <c r="O25" s="193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9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1"/>
      <c r="Q28" s="65"/>
    </row>
    <row r="29" spans="1:21" ht="20.100000000000001" customHeight="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4"/>
      <c r="Q29" s="65"/>
    </row>
    <row r="30" spans="1:21" ht="20.100000000000001" customHeight="1" thickBot="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7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8" t="s">
        <v>43</v>
      </c>
      <c r="B33" s="159"/>
      <c r="C33" s="159"/>
      <c r="D33" s="159"/>
      <c r="E33" s="159"/>
      <c r="F33" s="160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85" t="s">
        <v>44</v>
      </c>
      <c r="C34" s="186"/>
      <c r="D34" s="139" t="s">
        <v>45</v>
      </c>
      <c r="E34" s="141"/>
      <c r="F34" s="141"/>
      <c r="G34" s="140"/>
      <c r="H34" s="139" t="s">
        <v>46</v>
      </c>
      <c r="I34" s="140"/>
      <c r="J34" s="141" t="s">
        <v>47</v>
      </c>
      <c r="K34" s="141"/>
      <c r="L34" s="142" t="s">
        <v>6</v>
      </c>
      <c r="M34" s="142"/>
      <c r="N34" s="137" t="s">
        <v>7</v>
      </c>
      <c r="O34" s="138"/>
      <c r="P34" s="56" t="s">
        <v>48</v>
      </c>
    </row>
    <row r="35" spans="1:17" ht="18.75" customHeight="1" thickBot="1">
      <c r="A35" s="57" t="s">
        <v>49</v>
      </c>
      <c r="B35" s="183" t="s">
        <v>50</v>
      </c>
      <c r="C35" s="184"/>
      <c r="D35" s="176"/>
      <c r="E35" s="189"/>
      <c r="F35" s="189"/>
      <c r="G35" s="177"/>
      <c r="H35" s="176" t="s">
        <v>51</v>
      </c>
      <c r="I35" s="177"/>
      <c r="J35" s="178" t="s">
        <v>51</v>
      </c>
      <c r="K35" s="179"/>
      <c r="L35" s="135">
        <v>0</v>
      </c>
      <c r="M35" s="136"/>
      <c r="N35" s="129">
        <v>1080</v>
      </c>
      <c r="O35" s="130"/>
      <c r="P35" s="55">
        <f t="shared" ref="P35:P37" si="10">L35-N35</f>
        <v>-1080</v>
      </c>
    </row>
    <row r="36" spans="1:17" ht="18.75" customHeight="1" thickBot="1">
      <c r="A36" s="58" t="s">
        <v>49</v>
      </c>
      <c r="B36" s="182" t="s">
        <v>50</v>
      </c>
      <c r="C36" s="182"/>
      <c r="D36" s="143"/>
      <c r="E36" s="190"/>
      <c r="F36" s="190"/>
      <c r="G36" s="144"/>
      <c r="H36" s="143" t="s">
        <v>51</v>
      </c>
      <c r="I36" s="144"/>
      <c r="J36" s="133" t="s">
        <v>51</v>
      </c>
      <c r="K36" s="134"/>
      <c r="L36" s="135">
        <v>0</v>
      </c>
      <c r="M36" s="136"/>
      <c r="N36" s="129">
        <v>832</v>
      </c>
      <c r="O36" s="130"/>
      <c r="P36" s="55">
        <f t="shared" ref="P36" si="11">L36-N36</f>
        <v>-832</v>
      </c>
    </row>
    <row r="37" spans="1:17" ht="18.75" customHeight="1" thickBot="1">
      <c r="A37" s="58" t="s">
        <v>49</v>
      </c>
      <c r="B37" s="182" t="s">
        <v>50</v>
      </c>
      <c r="C37" s="182"/>
      <c r="D37" s="143"/>
      <c r="E37" s="190"/>
      <c r="F37" s="190"/>
      <c r="G37" s="144"/>
      <c r="H37" s="143" t="s">
        <v>51</v>
      </c>
      <c r="I37" s="144"/>
      <c r="J37" s="133" t="s">
        <v>51</v>
      </c>
      <c r="K37" s="134"/>
      <c r="L37" s="135">
        <v>0</v>
      </c>
      <c r="M37" s="136"/>
      <c r="N37" s="129">
        <v>701</v>
      </c>
      <c r="O37" s="130"/>
      <c r="P37" s="55">
        <f t="shared" si="10"/>
        <v>-701</v>
      </c>
    </row>
    <row r="38" spans="1:17" ht="19.149999999999999" customHeight="1">
      <c r="A38" s="58" t="s">
        <v>49</v>
      </c>
      <c r="B38" s="187" t="s">
        <v>50</v>
      </c>
      <c r="C38" s="188"/>
      <c r="D38" s="143"/>
      <c r="E38" s="190"/>
      <c r="F38" s="190"/>
      <c r="G38" s="144"/>
      <c r="H38" s="143" t="s">
        <v>51</v>
      </c>
      <c r="I38" s="144"/>
      <c r="J38" s="143" t="s">
        <v>51</v>
      </c>
      <c r="K38" s="175"/>
      <c r="L38" s="180">
        <v>0</v>
      </c>
      <c r="M38" s="181"/>
      <c r="N38" s="191">
        <v>390</v>
      </c>
      <c r="O38" s="192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86E4FE-08D0-4B74-9463-1D2DF766D5AB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2024-09-09T02:33:44Z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