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13_ncr:1_{10C4FC33-EE66-4291-A2AF-620A2E3D90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<sst xmlns="http://schemas.openxmlformats.org/spreadsheetml/2006/main" count="79" uniqueCount="52">
  <si>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</si>
  <si>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</si>
  <si>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</si>
  <si>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</si>
  <si>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</si>
  <si>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</si>
  <si>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</si>
  <si>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</si>
  <si>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</si>
  <si>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</si>
  <si>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</si>
  <si>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</si>
  <si>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</si>
  <si>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</si>
  <si>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</si>
  <si>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</si>
  <si>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</si>
  <si>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</si>
  <si>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</si>
  <si>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</si>
  <si>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</si>
  <si>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</si>
  <si>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</si>
  <si>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</si>
  <si>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</si>
  <si>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</si>
  <si>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</si>
  <si>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</si>
  <si>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</si>
  <si>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</si>
  <si>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</si>
  <si>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</si>
  <si>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</si>
  <si>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</si>
  <si>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</si>
  <si>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</si>
  <si>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</si>
  <si>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</si>
  <si>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</si>
  <si>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</si>
  <si>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</si>
  <si>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</si>
  <si>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</si>
  <si>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</si>
  <si>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DINING</t>
  </si>
  <si>
    <t>KITCHEN</t>
  </si>
  <si>
    <t>COOKLINE</t>
  </si>
  <si>
    <t>KITCHEN HOOD</t>
  </si>
  <si>
    <t>RESTROOM</t>
  </si>
  <si>
    <t>DISHWASH</t>
  </si>
  <si>
    <t xml:space="preserve">Increased OA for RTU-2 to account for EF's 1 and 2 being above design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</si>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</sst>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4" zoomScale="75" zoomScaleNormal="55" zoomScaleSheetLayoutView="75" workbookViewId="0">
      <selection activeCell="X18" sqref="X1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9.632812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9" t="s">
        <v>37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45">
      <c r="A3" s="99"/>
    </row>
    <row r="4" spans="1:21" ht="20.149999999999999" customHeight="1" thickBot="1" x14ac:dyDescent="0.3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31</v>
      </c>
      <c r="J4" s="182"/>
      <c r="K4" s="187" t="s">
        <v>3</v>
      </c>
      <c r="L4" s="188"/>
      <c r="M4" s="185" t="s">
        <v>4</v>
      </c>
      <c r="N4" s="186"/>
      <c r="O4" s="185" t="s">
        <v>42</v>
      </c>
      <c r="P4" s="186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28</v>
      </c>
      <c r="B6" s="77" t="s">
        <v>44</v>
      </c>
      <c r="C6" s="23">
        <v>2400</v>
      </c>
      <c r="D6" s="24">
        <v>2401</v>
      </c>
      <c r="E6" s="23">
        <f t="shared" ref="E6:F7" si="0">C6-G6</f>
        <v>1700</v>
      </c>
      <c r="F6" s="24">
        <f t="shared" si="0"/>
        <v>1586</v>
      </c>
      <c r="G6" s="25">
        <v>700</v>
      </c>
      <c r="H6" s="26">
        <v>815</v>
      </c>
      <c r="I6" s="27">
        <f>G6/C6</f>
        <v>0.29166666666666669</v>
      </c>
      <c r="J6" s="28">
        <f>H6/D6</f>
        <v>0.33944189920866308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29</v>
      </c>
      <c r="B7" s="78" t="s">
        <v>45</v>
      </c>
      <c r="C7" s="35">
        <v>5200</v>
      </c>
      <c r="D7" s="36">
        <v>4973</v>
      </c>
      <c r="E7" s="35">
        <f t="shared" si="0"/>
        <v>4680</v>
      </c>
      <c r="F7" s="36">
        <f t="shared" si="0"/>
        <v>4463</v>
      </c>
      <c r="G7" s="37">
        <v>520</v>
      </c>
      <c r="H7" s="38">
        <v>510</v>
      </c>
      <c r="I7" s="39">
        <f t="shared" ref="I7:J7" si="1">G7/C7</f>
        <v>0.1</v>
      </c>
      <c r="J7" s="40">
        <f t="shared" si="1"/>
        <v>0.10255379046853007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13</v>
      </c>
      <c r="B8" s="78" t="s">
        <v>46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1976</v>
      </c>
      <c r="L8" s="38">
        <v>1907</v>
      </c>
      <c r="M8" s="43"/>
      <c r="N8" s="44"/>
      <c r="O8" s="45"/>
      <c r="P8" s="46"/>
      <c r="Q8" s="55"/>
      <c r="R8" s="73"/>
    </row>
    <row r="9" spans="1:21" ht="20.149999999999999" customHeight="1" x14ac:dyDescent="0.25">
      <c r="A9" s="80" t="s">
        <v>43</v>
      </c>
      <c r="B9" s="78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>
        <v>2227</v>
      </c>
      <c r="O9" s="45"/>
      <c r="P9" s="46"/>
      <c r="Q9" s="68"/>
      <c r="R9" s="73"/>
    </row>
    <row r="10" spans="1:21" ht="20.149999999999999" customHeight="1" x14ac:dyDescent="0.25">
      <c r="A10" s="80" t="s">
        <v>11</v>
      </c>
      <c r="B10" s="78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100</v>
      </c>
      <c r="P10" s="54">
        <v>193</v>
      </c>
      <c r="Q10" s="68"/>
      <c r="R10" s="73"/>
    </row>
    <row r="11" spans="1:21" ht="20.149999999999999" customHeight="1" x14ac:dyDescent="0.25">
      <c r="A11" s="80" t="s">
        <v>12</v>
      </c>
      <c r="B11" s="78" t="s">
        <v>48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100</v>
      </c>
      <c r="P11" s="54">
        <v>214</v>
      </c>
      <c r="Q11" s="68"/>
      <c r="R11" s="73"/>
    </row>
    <row r="12" spans="1:21" ht="20.149999999999999" customHeight="1" thickBot="1" x14ac:dyDescent="0.3">
      <c r="A12" s="80" t="s">
        <v>30</v>
      </c>
      <c r="B12" s="90" t="s">
        <v>49</v>
      </c>
      <c r="C12" s="91"/>
      <c r="D12" s="92"/>
      <c r="E12" s="93"/>
      <c r="F12" s="92"/>
      <c r="G12" s="94"/>
      <c r="H12" s="57"/>
      <c r="I12" s="56"/>
      <c r="J12" s="57"/>
      <c r="K12" s="94"/>
      <c r="L12" s="57"/>
      <c r="M12" s="95"/>
      <c r="N12" s="96"/>
      <c r="O12" s="58">
        <v>100</v>
      </c>
      <c r="P12" s="59">
        <v>108</v>
      </c>
      <c r="Q12" s="68"/>
      <c r="R12" s="73"/>
    </row>
    <row r="13" spans="1:21" ht="20.149999999999999" customHeight="1" thickBot="1" x14ac:dyDescent="0.3">
      <c r="A13" s="191" t="s">
        <v>32</v>
      </c>
      <c r="B13" s="192"/>
      <c r="C13" s="81">
        <f t="shared" ref="C13:H13" si="2">SUM(C6:C12)</f>
        <v>7600</v>
      </c>
      <c r="D13" s="82">
        <f t="shared" si="2"/>
        <v>7374</v>
      </c>
      <c r="E13" s="81">
        <f t="shared" si="2"/>
        <v>6380</v>
      </c>
      <c r="F13" s="82">
        <f t="shared" si="2"/>
        <v>6049</v>
      </c>
      <c r="G13" s="83">
        <f t="shared" si="2"/>
        <v>1220</v>
      </c>
      <c r="H13" s="84">
        <f t="shared" si="2"/>
        <v>1325</v>
      </c>
      <c r="I13" s="85"/>
      <c r="J13" s="86"/>
      <c r="K13" s="83">
        <f t="shared" ref="K13:P13" si="3">SUM(K6:K12)</f>
        <v>1976</v>
      </c>
      <c r="L13" s="84">
        <f t="shared" si="3"/>
        <v>1907</v>
      </c>
      <c r="M13" s="115">
        <f t="shared" si="3"/>
        <v>2381</v>
      </c>
      <c r="N13" s="87">
        <f t="shared" si="3"/>
        <v>2227</v>
      </c>
      <c r="O13" s="88">
        <f t="shared" si="3"/>
        <v>300</v>
      </c>
      <c r="P13" s="89">
        <f t="shared" si="3"/>
        <v>515</v>
      </c>
      <c r="Q13" s="55"/>
      <c r="R13" s="73"/>
    </row>
    <row r="14" spans="1:21" ht="20.149999999999999" customHeight="1" thickBot="1" x14ac:dyDescent="0.3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49999999999999" customHeight="1" thickBot="1" x14ac:dyDescent="0.35">
      <c r="A15" s="110" t="s">
        <v>33</v>
      </c>
      <c r="B15" s="97"/>
      <c r="C15" s="97"/>
      <c r="D15" s="97"/>
      <c r="F15" s="159" t="s">
        <v>14</v>
      </c>
      <c r="G15" s="160"/>
      <c r="H15" s="133" t="s">
        <v>36</v>
      </c>
      <c r="I15" s="134"/>
      <c r="J15" s="135"/>
      <c r="L15" s="109" t="s">
        <v>38</v>
      </c>
      <c r="M15" s="98"/>
      <c r="N15" s="98"/>
      <c r="O15" s="98"/>
      <c r="P15" s="98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51" t="s">
        <v>32</v>
      </c>
      <c r="B16" s="152"/>
      <c r="C16" s="100" t="s">
        <v>7</v>
      </c>
      <c r="D16" s="101" t="s">
        <v>8</v>
      </c>
      <c r="F16" s="161"/>
      <c r="G16" s="162"/>
      <c r="H16" s="136"/>
      <c r="I16" s="137"/>
      <c r="J16" s="138"/>
      <c r="L16" s="130" t="s">
        <v>41</v>
      </c>
      <c r="M16" s="130"/>
      <c r="N16" s="130"/>
      <c r="O16" s="130"/>
      <c r="P16" s="112">
        <f>IF(R15=TRUE, 1, 0)</f>
        <v>1</v>
      </c>
    </row>
    <row r="17" spans="1:21" ht="18.75" customHeight="1" x14ac:dyDescent="0.35">
      <c r="A17" s="153" t="s">
        <v>35</v>
      </c>
      <c r="B17" s="154"/>
      <c r="C17" s="102">
        <f>G13+K13</f>
        <v>3196</v>
      </c>
      <c r="D17" s="103">
        <f>H13+L13</f>
        <v>3232</v>
      </c>
      <c r="F17" s="200" t="s">
        <v>15</v>
      </c>
      <c r="G17" s="201"/>
      <c r="H17" s="142">
        <v>8.9999999999999993E-3</v>
      </c>
      <c r="I17" s="143"/>
      <c r="J17" s="144"/>
      <c r="L17" s="131"/>
      <c r="M17" s="131"/>
      <c r="N17" s="131"/>
      <c r="O17" s="131"/>
      <c r="P17" s="114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155" t="s">
        <v>34</v>
      </c>
      <c r="B18" s="156"/>
      <c r="C18" s="106">
        <f>M13+O13</f>
        <v>2681</v>
      </c>
      <c r="D18" s="107">
        <f>N13+P13</f>
        <v>2742</v>
      </c>
      <c r="F18" s="202" t="s">
        <v>16</v>
      </c>
      <c r="G18" s="203"/>
      <c r="H18" s="145" t="s">
        <v>51</v>
      </c>
      <c r="I18" s="146"/>
      <c r="J18" s="147"/>
      <c r="L18" s="132" t="s">
        <v>39</v>
      </c>
      <c r="M18" s="132"/>
      <c r="N18" s="132"/>
      <c r="O18" s="132"/>
      <c r="P18" s="113">
        <f>IF(R17=TRUE, 1, 0)</f>
        <v>1</v>
      </c>
    </row>
    <row r="19" spans="1:21" ht="18.75" customHeight="1" thickBot="1" x14ac:dyDescent="0.4">
      <c r="A19" s="157" t="s">
        <v>20</v>
      </c>
      <c r="B19" s="158"/>
      <c r="C19" s="104">
        <f>C17-C18</f>
        <v>515</v>
      </c>
      <c r="D19" s="105">
        <f>D17-D18</f>
        <v>490</v>
      </c>
      <c r="F19" s="163" t="s">
        <v>17</v>
      </c>
      <c r="G19" s="164"/>
      <c r="H19" s="148">
        <v>4.5999999999999999E-3</v>
      </c>
      <c r="I19" s="149"/>
      <c r="J19" s="150"/>
      <c r="L19" s="131"/>
      <c r="M19" s="131"/>
      <c r="N19" s="131"/>
      <c r="O19" s="131"/>
      <c r="P19" s="114"/>
      <c r="R19" s="1" t="b">
        <f>AND(H20&gt;=-0.02, H20&lt;=0.02)</f>
        <v>1</v>
      </c>
    </row>
    <row r="20" spans="1:21" ht="16.5" customHeight="1" thickBot="1" x14ac:dyDescent="0.3">
      <c r="F20" s="216" t="s">
        <v>18</v>
      </c>
      <c r="G20" s="217"/>
      <c r="H20" s="139">
        <f>AVERAGE(H17:J19)</f>
        <v>6.7999999999999996E-3</v>
      </c>
      <c r="I20" s="140"/>
      <c r="J20" s="141"/>
      <c r="L20" s="128" t="s">
        <v>40</v>
      </c>
      <c r="M20" s="128"/>
      <c r="N20" s="128"/>
      <c r="O20" s="128"/>
      <c r="P20" s="108">
        <f>IF(R19=TRUE, 1, 0)</f>
        <v>1</v>
      </c>
    </row>
    <row r="21" spans="1:21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8"/>
      <c r="M21" s="128"/>
      <c r="N21" s="128"/>
      <c r="O21" s="128"/>
      <c r="P21" s="111"/>
    </row>
    <row r="22" spans="1:21" ht="13.7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3">
      <c r="A23" s="3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204" t="s">
        <v>50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74"/>
    </row>
    <row r="25" spans="1:21" ht="20.149999999999999" customHeight="1" x14ac:dyDescent="0.25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74"/>
    </row>
    <row r="26" spans="1:21" ht="20.149999999999999" customHeight="1" thickBot="1" x14ac:dyDescent="0.3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13" t="s">
        <v>21</v>
      </c>
      <c r="B29" s="214"/>
      <c r="C29" s="214"/>
      <c r="D29" s="214"/>
      <c r="E29" s="214"/>
      <c r="F29" s="215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149999999999999" customHeight="1" thickBot="1" x14ac:dyDescent="0.3">
      <c r="A30" s="5" t="s">
        <v>6</v>
      </c>
      <c r="B30" s="168" t="s">
        <v>26</v>
      </c>
      <c r="C30" s="169"/>
      <c r="D30" s="170" t="s">
        <v>25</v>
      </c>
      <c r="E30" s="171"/>
      <c r="F30" s="171"/>
      <c r="G30" s="172"/>
      <c r="H30" s="170" t="s">
        <v>22</v>
      </c>
      <c r="I30" s="172"/>
      <c r="J30" s="171" t="s">
        <v>23</v>
      </c>
      <c r="K30" s="171"/>
      <c r="L30" s="199" t="s">
        <v>3</v>
      </c>
      <c r="M30" s="199"/>
      <c r="N30" s="195" t="s">
        <v>4</v>
      </c>
      <c r="O30" s="196"/>
      <c r="P30" s="65" t="s">
        <v>24</v>
      </c>
    </row>
    <row r="31" spans="1:21" ht="18.75" customHeight="1" thickBot="1" x14ac:dyDescent="0.3">
      <c r="A31" s="66" t="s">
        <v>27</v>
      </c>
      <c r="B31" s="166"/>
      <c r="C31" s="167"/>
      <c r="D31" s="173"/>
      <c r="E31" s="174"/>
      <c r="F31" s="174"/>
      <c r="G31" s="175"/>
      <c r="H31" s="173"/>
      <c r="I31" s="175"/>
      <c r="J31" s="179"/>
      <c r="K31" s="180"/>
      <c r="L31" s="177"/>
      <c r="M31" s="178"/>
      <c r="N31" s="197"/>
      <c r="O31" s="198"/>
      <c r="P31" s="64">
        <f t="shared" ref="P31:P39" si="4">L31-N31</f>
        <v>0</v>
      </c>
    </row>
    <row r="32" spans="1:21" ht="18.75" customHeight="1" thickBot="1" x14ac:dyDescent="0.3">
      <c r="A32" s="67" t="s">
        <v>27</v>
      </c>
      <c r="B32" s="165"/>
      <c r="C32" s="165"/>
      <c r="D32" s="120"/>
      <c r="E32" s="121"/>
      <c r="F32" s="121"/>
      <c r="G32" s="122"/>
      <c r="H32" s="120"/>
      <c r="I32" s="122"/>
      <c r="J32" s="193"/>
      <c r="K32" s="194"/>
      <c r="L32" s="177"/>
      <c r="M32" s="178"/>
      <c r="N32" s="197"/>
      <c r="O32" s="198"/>
      <c r="P32" s="64">
        <f t="shared" si="4"/>
        <v>0</v>
      </c>
    </row>
    <row r="33" spans="1:16" ht="19.149999999999999" customHeight="1" thickBot="1" x14ac:dyDescent="0.3">
      <c r="A33" s="67" t="s">
        <v>27</v>
      </c>
      <c r="B33" s="118"/>
      <c r="C33" s="119"/>
      <c r="D33" s="120"/>
      <c r="E33" s="121"/>
      <c r="F33" s="121"/>
      <c r="G33" s="122"/>
      <c r="H33" s="120"/>
      <c r="I33" s="122"/>
      <c r="J33" s="120"/>
      <c r="K33" s="176"/>
      <c r="L33" s="123"/>
      <c r="M33" s="124"/>
      <c r="N33" s="116"/>
      <c r="O33" s="117"/>
      <c r="P33" s="64">
        <f t="shared" si="4"/>
        <v>0</v>
      </c>
    </row>
    <row r="34" spans="1:16" ht="19.5" customHeight="1" thickBot="1" x14ac:dyDescent="0.3">
      <c r="A34" s="66" t="s">
        <v>27</v>
      </c>
      <c r="B34" s="125"/>
      <c r="C34" s="126"/>
      <c r="D34" s="118"/>
      <c r="E34" s="127"/>
      <c r="F34" s="127"/>
      <c r="G34" s="119"/>
      <c r="H34" s="118"/>
      <c r="I34" s="119"/>
      <c r="J34" s="118"/>
      <c r="K34" s="119"/>
      <c r="L34" s="123"/>
      <c r="M34" s="124"/>
      <c r="N34" s="116"/>
      <c r="O34" s="117"/>
      <c r="P34" s="64">
        <f t="shared" si="4"/>
        <v>0</v>
      </c>
    </row>
    <row r="35" spans="1:16" ht="19.5" customHeight="1" thickBot="1" x14ac:dyDescent="0.3">
      <c r="A35" s="67" t="s">
        <v>27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4">
        <f t="shared" si="4"/>
        <v>0</v>
      </c>
    </row>
    <row r="36" spans="1:16" ht="19.5" customHeight="1" thickBot="1" x14ac:dyDescent="0.3">
      <c r="A36" s="67" t="s">
        <v>27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4">
        <f t="shared" si="4"/>
        <v>0</v>
      </c>
    </row>
    <row r="37" spans="1:16" ht="19.5" customHeight="1" thickBot="1" x14ac:dyDescent="0.3">
      <c r="A37" s="66" t="s">
        <v>27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64">
        <f t="shared" si="4"/>
        <v>0</v>
      </c>
    </row>
    <row r="38" spans="1:16" ht="19.5" customHeight="1" thickBot="1" x14ac:dyDescent="0.3">
      <c r="A38" s="67" t="s">
        <v>27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4">
        <f t="shared" si="4"/>
        <v>0</v>
      </c>
    </row>
    <row r="39" spans="1:16" ht="18.75" customHeight="1" x14ac:dyDescent="0.25">
      <c r="A39" s="67" t="s">
        <v>27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4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01C9ED-41F0-4608-90AE-FACDCCBEA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2024-10-18T05:41:34Z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