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13_ncr:1_{32C22F07-3BB4-455F-9190-A99F795EAD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N16" i="1"/>
  <c r="P35" i="1" l="1"/>
  <c r="O16" i="1" l="1"/>
  <c r="L16" i="1"/>
  <c r="K16" i="1"/>
  <c r="H16" i="1"/>
  <c r="G16" i="1"/>
  <c r="D16" i="1"/>
  <c r="C16" i="1"/>
  <c r="C20" i="1" l="1"/>
  <c r="C21" i="1"/>
  <c r="C22" i="1" s="1"/>
  <c r="E9" i="1"/>
  <c r="F9" i="1"/>
  <c r="I9" i="1"/>
  <c r="J9" i="1"/>
  <c r="E10" i="1"/>
  <c r="F10" i="1"/>
  <c r="I10" i="1"/>
  <c r="J10" i="1"/>
  <c r="P16" i="1" l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<sst xmlns="http://schemas.openxmlformats.org/spreadsheetml/2006/main" count="89" uniqueCount="58">
  <si>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</si>
  <si>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</si>
  <si>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</si>
  <si>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</si>
  <si>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</si>
  <si>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</si>
  <si>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</si>
  <si>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</si>
  <si>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</si>
  <si>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</si>
  <si>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</si>
  <si>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</si>
  <si>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</si>
  <si>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</si>
  <si>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</si>
  <si>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</si>
  <si>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</si>
  <si>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</si>
  <si>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</si>
  <si>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</si>
  <si>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</si>
  <si>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</si>
  <si>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</si>
  <si>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</si>
  <si>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</si>
  <si>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</si>
  <si>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</si>
  <si>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</si>
  <si>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</si>
  <si>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</si>
  <si>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</si>
  <si>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</si>
  <si>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</si>
  <si>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</si>
  <si>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</si>
  <si>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</si>
  <si>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</si>
  <si>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</si>
  <si>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</si>
  <si>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</si>
  <si>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</si>
  <si>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</si>
  <si>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</si>
  <si>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</si>
  <si>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</si>
  <si>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</si>
  <si>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</si>
  <si>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EF-4</t>
  </si>
  <si>
    <t>EF-5</t>
  </si>
  <si>
    <t>HOOD 1 LEFT</t>
  </si>
  <si>
    <t xml:space="preserve">HOOD 1 RIGHT </t>
  </si>
  <si>
    <t>HOOD 2</t>
  </si>
  <si>
    <t>HOOD 3</t>
  </si>
  <si>
    <t>KITCHEN</t>
  </si>
  <si>
    <t>DINING B</t>
  </si>
  <si>
    <t>DINING C</t>
  </si>
  <si>
    <t>DINING A</t>
  </si>
  <si>
    <t>PLAY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</si>
</sst>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C1" zoomScale="85" zoomScaleNormal="85" zoomScaleSheetLayoutView="85" workbookViewId="0">
      <selection activeCell="H23" sqref="H23:J23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92" t="s">
        <v>0</v>
      </c>
      <c r="D4" s="193"/>
      <c r="E4" s="175" t="s">
        <v>1</v>
      </c>
      <c r="F4" s="173"/>
      <c r="G4" s="198" t="s">
        <v>2</v>
      </c>
      <c r="H4" s="199"/>
      <c r="I4" s="190" t="s">
        <v>27</v>
      </c>
      <c r="J4" s="191"/>
      <c r="K4" s="196" t="s">
        <v>3</v>
      </c>
      <c r="L4" s="197"/>
      <c r="M4" s="194" t="s">
        <v>4</v>
      </c>
      <c r="N4" s="195"/>
      <c r="O4" s="194" t="s">
        <v>38</v>
      </c>
      <c r="P4" s="195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53</v>
      </c>
      <c r="C6" s="23">
        <v>8000</v>
      </c>
      <c r="D6" s="24">
        <v>7563</v>
      </c>
      <c r="E6" s="23">
        <f t="shared" ref="E6:E7" si="0">C6-G6</f>
        <v>5500</v>
      </c>
      <c r="F6" s="24">
        <f>D6-H6</f>
        <v>5171</v>
      </c>
      <c r="G6" s="25">
        <v>2500</v>
      </c>
      <c r="H6" s="26">
        <v>2392</v>
      </c>
      <c r="I6" s="27">
        <f>G6/C6</f>
        <v>0.3125</v>
      </c>
      <c r="J6" s="28">
        <f>H6/D6</f>
        <v>0.31627660981092159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54</v>
      </c>
      <c r="C7" s="35">
        <v>3050</v>
      </c>
      <c r="D7" s="36">
        <v>2934</v>
      </c>
      <c r="E7" s="35">
        <f t="shared" si="0"/>
        <v>2370</v>
      </c>
      <c r="F7" s="36">
        <f>D7-H7</f>
        <v>2293</v>
      </c>
      <c r="G7" s="37">
        <v>680</v>
      </c>
      <c r="H7" s="38">
        <v>641</v>
      </c>
      <c r="I7" s="39">
        <f t="shared" ref="I7" si="1">G7/C7</f>
        <v>0.22295081967213115</v>
      </c>
      <c r="J7" s="40">
        <f>H7/D7</f>
        <v>0.21847307430129517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55</v>
      </c>
      <c r="C8" s="35">
        <v>3700</v>
      </c>
      <c r="D8" s="36">
        <v>3736</v>
      </c>
      <c r="E8" s="35">
        <f t="shared" ref="E8:E10" si="2">C8-G8</f>
        <v>2900</v>
      </c>
      <c r="F8" s="36">
        <f t="shared" ref="F8:F10" si="3">D8-H8</f>
        <v>2908</v>
      </c>
      <c r="G8" s="37">
        <v>800</v>
      </c>
      <c r="H8" s="38">
        <v>828</v>
      </c>
      <c r="I8" s="39">
        <f t="shared" ref="I8:I9" si="4">G8/C8</f>
        <v>0.21621621621621623</v>
      </c>
      <c r="J8" s="40">
        <f t="shared" ref="J8:J9" si="5">H8/D8</f>
        <v>0.22162740899357602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56</v>
      </c>
      <c r="C9" s="35">
        <v>2750</v>
      </c>
      <c r="D9" s="36">
        <v>2840</v>
      </c>
      <c r="E9" s="35">
        <f t="shared" si="2"/>
        <v>2150</v>
      </c>
      <c r="F9" s="36">
        <f t="shared" si="3"/>
        <v>2210</v>
      </c>
      <c r="G9" s="37">
        <v>600</v>
      </c>
      <c r="H9" s="38">
        <v>630</v>
      </c>
      <c r="I9" s="39">
        <f t="shared" si="4"/>
        <v>0.21818181818181817</v>
      </c>
      <c r="J9" s="40">
        <f t="shared" si="5"/>
        <v>0.22183098591549297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57</v>
      </c>
      <c r="C10" s="113">
        <v>1800</v>
      </c>
      <c r="D10" s="114">
        <v>1820</v>
      </c>
      <c r="E10" s="113">
        <f t="shared" si="2"/>
        <v>1400</v>
      </c>
      <c r="F10" s="114">
        <f t="shared" si="3"/>
        <v>1402</v>
      </c>
      <c r="G10" s="102">
        <v>400</v>
      </c>
      <c r="H10" s="103">
        <v>418</v>
      </c>
      <c r="I10" s="104">
        <f>G10/C10</f>
        <v>0.22222222222222221</v>
      </c>
      <c r="J10" s="105">
        <f>H10/D10</f>
        <v>0.22967032967032966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10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1085</v>
      </c>
      <c r="N11" s="51">
        <v>1009</v>
      </c>
      <c r="O11" s="45"/>
      <c r="P11" s="46"/>
      <c r="Q11" s="61"/>
      <c r="R11" s="66"/>
    </row>
    <row r="12" spans="1:18" ht="20.100000000000001" customHeight="1" x14ac:dyDescent="0.25">
      <c r="A12" s="73" t="s">
        <v>11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1085</v>
      </c>
      <c r="N12" s="51">
        <v>1186</v>
      </c>
      <c r="O12" s="45"/>
      <c r="P12" s="46"/>
      <c r="Q12" s="61"/>
      <c r="R12" s="66"/>
    </row>
    <row r="13" spans="1:18" ht="20.100000000000001" customHeight="1" thickBot="1" x14ac:dyDescent="0.3">
      <c r="A13" s="73" t="s">
        <v>26</v>
      </c>
      <c r="B13" s="116" t="s">
        <v>46</v>
      </c>
      <c r="C13" s="117"/>
      <c r="D13" s="118"/>
      <c r="E13" s="117"/>
      <c r="F13" s="118"/>
      <c r="G13" s="119"/>
      <c r="H13" s="120"/>
      <c r="I13" s="121"/>
      <c r="J13" s="120"/>
      <c r="K13" s="119"/>
      <c r="L13" s="120"/>
      <c r="M13" s="122"/>
      <c r="N13" s="123"/>
      <c r="O13" s="124">
        <v>500</v>
      </c>
      <c r="P13" s="125">
        <v>402</v>
      </c>
      <c r="Q13" s="61"/>
      <c r="R13" s="66"/>
    </row>
    <row r="14" spans="1:18" ht="20.100000000000001" customHeight="1" x14ac:dyDescent="0.25">
      <c r="A14" s="73" t="s">
        <v>47</v>
      </c>
      <c r="B14" s="71" t="s">
        <v>51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701</v>
      </c>
      <c r="N14" s="51">
        <v>730</v>
      </c>
      <c r="O14" s="45"/>
      <c r="P14" s="46"/>
      <c r="Q14" s="61"/>
      <c r="R14" s="66"/>
    </row>
    <row r="15" spans="1:18" ht="20.100000000000001" customHeight="1" thickBot="1" x14ac:dyDescent="0.3">
      <c r="A15" s="73" t="s">
        <v>48</v>
      </c>
      <c r="B15" s="116" t="s">
        <v>52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50">
        <v>698</v>
      </c>
      <c r="N15" s="51">
        <v>706</v>
      </c>
      <c r="O15" s="45"/>
      <c r="P15" s="46"/>
      <c r="Q15" s="61"/>
      <c r="R15" s="66"/>
    </row>
    <row r="16" spans="1:18" ht="20.100000000000001" customHeight="1" thickBot="1" x14ac:dyDescent="0.3">
      <c r="A16" s="202" t="s">
        <v>28</v>
      </c>
      <c r="B16" s="203"/>
      <c r="C16" s="74">
        <f t="shared" ref="C16:G16" si="6">SUM(C6:C14)</f>
        <v>19300</v>
      </c>
      <c r="D16" s="75">
        <f t="shared" si="6"/>
        <v>18893</v>
      </c>
      <c r="E16" s="74">
        <f t="shared" si="6"/>
        <v>14320</v>
      </c>
      <c r="F16" s="75">
        <f t="shared" si="6"/>
        <v>13984</v>
      </c>
      <c r="G16" s="76">
        <f t="shared" si="6"/>
        <v>4980</v>
      </c>
      <c r="H16" s="77">
        <f>SUM(H6:H14)</f>
        <v>4909</v>
      </c>
      <c r="I16" s="78"/>
      <c r="J16" s="79"/>
      <c r="K16" s="76">
        <f t="shared" ref="K16:P16" si="7">SUM(K6:K14)</f>
        <v>0</v>
      </c>
      <c r="L16" s="77">
        <f t="shared" si="7"/>
        <v>0</v>
      </c>
      <c r="M16" s="115">
        <f>SUM(M6:M15)</f>
        <v>3569</v>
      </c>
      <c r="N16" s="80">
        <f>SUM(N6:N15)</f>
        <v>3631</v>
      </c>
      <c r="O16" s="81">
        <f t="shared" si="7"/>
        <v>500</v>
      </c>
      <c r="P16" s="82">
        <f t="shared" si="7"/>
        <v>402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159" t="s">
        <v>12</v>
      </c>
      <c r="G18" s="160"/>
      <c r="H18" s="133" t="s">
        <v>32</v>
      </c>
      <c r="I18" s="134"/>
      <c r="J18" s="135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51" t="s">
        <v>28</v>
      </c>
      <c r="B19" s="152"/>
      <c r="C19" s="86" t="s">
        <v>7</v>
      </c>
      <c r="D19" s="87" t="s">
        <v>8</v>
      </c>
      <c r="F19" s="161"/>
      <c r="G19" s="162"/>
      <c r="H19" s="136"/>
      <c r="I19" s="137"/>
      <c r="J19" s="138"/>
      <c r="L19" s="130" t="s">
        <v>37</v>
      </c>
      <c r="M19" s="130"/>
      <c r="N19" s="130"/>
      <c r="O19" s="130"/>
      <c r="P19" s="98">
        <f>IF(R18=TRUE, 1, 0)</f>
        <v>1</v>
      </c>
    </row>
    <row r="20" spans="1:21" ht="18.75" customHeight="1" x14ac:dyDescent="0.25">
      <c r="A20" s="153" t="s">
        <v>31</v>
      </c>
      <c r="B20" s="154"/>
      <c r="C20" s="88">
        <f>G16+K16</f>
        <v>4980</v>
      </c>
      <c r="D20" s="89">
        <f>H16+L16</f>
        <v>4909</v>
      </c>
      <c r="F20" s="207" t="s">
        <v>13</v>
      </c>
      <c r="G20" s="208"/>
      <c r="H20" s="142">
        <v>9.1000000000000004E-3</v>
      </c>
      <c r="I20" s="143"/>
      <c r="J20" s="144"/>
      <c r="L20" s="131"/>
      <c r="M20" s="131"/>
      <c r="N20" s="131"/>
      <c r="O20" s="131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155" t="s">
        <v>30</v>
      </c>
      <c r="B21" s="156"/>
      <c r="C21" s="92">
        <f>M16+O16</f>
        <v>4069</v>
      </c>
      <c r="D21" s="93">
        <f>N16+P16</f>
        <v>4033</v>
      </c>
      <c r="F21" s="209" t="s">
        <v>14</v>
      </c>
      <c r="G21" s="210"/>
      <c r="H21" s="145">
        <v>1.2999999999999999E-2</v>
      </c>
      <c r="I21" s="146"/>
      <c r="J21" s="147"/>
      <c r="L21" s="132" t="s">
        <v>35</v>
      </c>
      <c r="M21" s="132"/>
      <c r="N21" s="132"/>
      <c r="O21" s="132"/>
      <c r="P21" s="99">
        <f>IF(R20=TRUE, 1, 0)</f>
        <v>1</v>
      </c>
    </row>
    <row r="22" spans="1:21" ht="18.75" customHeight="1" thickBot="1" x14ac:dyDescent="0.35">
      <c r="A22" s="157" t="s">
        <v>18</v>
      </c>
      <c r="B22" s="158"/>
      <c r="C22" s="90">
        <f>C20-C21</f>
        <v>911</v>
      </c>
      <c r="D22" s="91">
        <f>D20-D21</f>
        <v>876</v>
      </c>
      <c r="F22" s="188" t="s">
        <v>15</v>
      </c>
      <c r="G22" s="189"/>
      <c r="H22" s="148">
        <v>7.6E-3</v>
      </c>
      <c r="I22" s="149"/>
      <c r="J22" s="150"/>
      <c r="L22" s="131"/>
      <c r="M22" s="131"/>
      <c r="N22" s="131"/>
      <c r="O22" s="131"/>
      <c r="P22" s="100"/>
      <c r="R22" s="1" t="b">
        <f>AND(H23&gt;=-0.02, H23&lt;=0.02)</f>
        <v>1</v>
      </c>
    </row>
    <row r="23" spans="1:21" ht="16.5" customHeight="1" thickBot="1" x14ac:dyDescent="0.3">
      <c r="F23" s="223" t="s">
        <v>16</v>
      </c>
      <c r="G23" s="224"/>
      <c r="H23" s="139">
        <f>AVERAGE(H20:J22)</f>
        <v>9.9000000000000008E-3</v>
      </c>
      <c r="I23" s="140"/>
      <c r="J23" s="141"/>
      <c r="L23" s="128" t="s">
        <v>36</v>
      </c>
      <c r="M23" s="128"/>
      <c r="N23" s="128"/>
      <c r="O23" s="128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8"/>
      <c r="M24" s="128"/>
      <c r="N24" s="128"/>
      <c r="O24" s="128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3"/>
      <c r="Q27" s="67"/>
    </row>
    <row r="28" spans="1:21" ht="20.100000000000001" customHeight="1" x14ac:dyDescent="0.2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6"/>
      <c r="Q28" s="67"/>
    </row>
    <row r="29" spans="1:21" ht="20.100000000000001" customHeight="1" thickBot="1" x14ac:dyDescent="0.3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9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20" t="s">
        <v>19</v>
      </c>
      <c r="B32" s="221"/>
      <c r="C32" s="221"/>
      <c r="D32" s="221"/>
      <c r="E32" s="221"/>
      <c r="F32" s="222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69" t="s">
        <v>24</v>
      </c>
      <c r="C33" s="170"/>
      <c r="D33" s="173" t="s">
        <v>23</v>
      </c>
      <c r="E33" s="174"/>
      <c r="F33" s="174"/>
      <c r="G33" s="175"/>
      <c r="H33" s="173" t="s">
        <v>20</v>
      </c>
      <c r="I33" s="175"/>
      <c r="J33" s="174" t="s">
        <v>21</v>
      </c>
      <c r="K33" s="174"/>
      <c r="L33" s="206" t="s">
        <v>3</v>
      </c>
      <c r="M33" s="206"/>
      <c r="N33" s="204" t="s">
        <v>4</v>
      </c>
      <c r="O33" s="205"/>
      <c r="P33" s="58" t="s">
        <v>22</v>
      </c>
    </row>
    <row r="34" spans="1:16" ht="18.75" customHeight="1" thickBot="1" x14ac:dyDescent="0.3">
      <c r="A34" s="59" t="s">
        <v>25</v>
      </c>
      <c r="B34" s="167" t="s">
        <v>39</v>
      </c>
      <c r="C34" s="168"/>
      <c r="D34" s="176"/>
      <c r="E34" s="177"/>
      <c r="F34" s="177"/>
      <c r="G34" s="178"/>
      <c r="H34" s="176" t="s">
        <v>40</v>
      </c>
      <c r="I34" s="178"/>
      <c r="J34" s="182" t="s">
        <v>40</v>
      </c>
      <c r="K34" s="183"/>
      <c r="L34" s="180">
        <v>0</v>
      </c>
      <c r="M34" s="181"/>
      <c r="N34" s="200">
        <v>1080</v>
      </c>
      <c r="O34" s="201"/>
      <c r="P34" s="57">
        <f t="shared" ref="P34:P36" si="8">L34-N34</f>
        <v>-1080</v>
      </c>
    </row>
    <row r="35" spans="1:16" ht="18.75" customHeight="1" thickBot="1" x14ac:dyDescent="0.3">
      <c r="A35" s="60" t="s">
        <v>25</v>
      </c>
      <c r="B35" s="166" t="s">
        <v>39</v>
      </c>
      <c r="C35" s="166"/>
      <c r="D35" s="163"/>
      <c r="E35" s="164"/>
      <c r="F35" s="164"/>
      <c r="G35" s="165"/>
      <c r="H35" s="163" t="s">
        <v>40</v>
      </c>
      <c r="I35" s="165"/>
      <c r="J35" s="186" t="s">
        <v>40</v>
      </c>
      <c r="K35" s="187"/>
      <c r="L35" s="180">
        <v>0</v>
      </c>
      <c r="M35" s="181"/>
      <c r="N35" s="200">
        <v>832</v>
      </c>
      <c r="O35" s="201"/>
      <c r="P35" s="57">
        <f t="shared" ref="P35" si="9">L35-N35</f>
        <v>-832</v>
      </c>
    </row>
    <row r="36" spans="1:16" ht="18.75" customHeight="1" thickBot="1" x14ac:dyDescent="0.3">
      <c r="A36" s="60" t="s">
        <v>25</v>
      </c>
      <c r="B36" s="166" t="s">
        <v>39</v>
      </c>
      <c r="C36" s="166"/>
      <c r="D36" s="163"/>
      <c r="E36" s="164"/>
      <c r="F36" s="164"/>
      <c r="G36" s="165"/>
      <c r="H36" s="163" t="s">
        <v>40</v>
      </c>
      <c r="I36" s="165"/>
      <c r="J36" s="186" t="s">
        <v>40</v>
      </c>
      <c r="K36" s="187"/>
      <c r="L36" s="180">
        <v>0</v>
      </c>
      <c r="M36" s="181"/>
      <c r="N36" s="200">
        <v>701</v>
      </c>
      <c r="O36" s="201"/>
      <c r="P36" s="57">
        <f t="shared" si="8"/>
        <v>-701</v>
      </c>
    </row>
    <row r="37" spans="1:16" ht="19.2" customHeight="1" x14ac:dyDescent="0.25">
      <c r="A37" s="60" t="s">
        <v>25</v>
      </c>
      <c r="B37" s="171" t="s">
        <v>39</v>
      </c>
      <c r="C37" s="172"/>
      <c r="D37" s="163"/>
      <c r="E37" s="164"/>
      <c r="F37" s="164"/>
      <c r="G37" s="165"/>
      <c r="H37" s="163" t="s">
        <v>40</v>
      </c>
      <c r="I37" s="165"/>
      <c r="J37" s="163" t="s">
        <v>40</v>
      </c>
      <c r="K37" s="179"/>
      <c r="L37" s="184">
        <v>0</v>
      </c>
      <c r="M37" s="185"/>
      <c r="N37" s="126">
        <v>390</v>
      </c>
      <c r="O37" s="127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19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2023-05-03T15:08:18Z</cp:lastPrinted>
  <dcterms:created xsi:type="dcterms:W3CDTF">2015-11-16T19:09:52Z</dcterms:created>
  <dcterms:modified xsi:type="dcterms:W3CDTF">2023-05-04T12:20:58Z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