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Sweetgreen/SG - Third Ward (Milwaukee, WI)/2 PROJECT DOCUMENTS/"/>
    </mc:Choice>
  </mc:AlternateContent>
  <xr:revisionPtr revIDLastSave="18" documentId="13_ncr:1_{12004F37-3136-4A85-B841-60C4D2AFD9D4}" xr6:coauthVersionLast="47" xr6:coauthVersionMax="47" xr10:uidLastSave="{222BD94D-8D83-4083-8752-1C3342670094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P31" i="1" l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<sst xmlns="http://schemas.openxmlformats.org/spreadsheetml/2006/main" count="72" uniqueCount="46">
  <si>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</si>
  <si>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</si>
  <si>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</si>
  <si>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</si>
  <si>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</si>
  <si>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</si>
  <si>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</si>
  <si>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</si>
  <si>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</si>
  <si>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</si>
  <si>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</si>
  <si>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</si>
  <si>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</si>
  <si>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</si>
  <si>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</si>
  <si>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</si>
  <si>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</si>
  <si>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</si>
  <si>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</si>
  <si>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</si>
  <si>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</si>
  <si>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</si>
  <si>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</si>
  <si>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</si>
  <si>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</si>
  <si>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</si>
  <si>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</si>
  <si>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</si>
  <si>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</si>
  <si>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</si>
  <si>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</si>
  <si>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</si>
  <si>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</si>
  <si>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</si>
  <si>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</si>
  <si>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</si>
  <si>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</si>
  <si>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</si>
  <si>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</si>
  <si>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WSHP-1</t>
  </si>
  <si>
    <t>WSHP-2</t>
  </si>
  <si>
    <t>KITCHEN</t>
  </si>
  <si>
    <t>DINING</t>
  </si>
  <si>
    <t>KITCHEN HD</t>
  </si>
  <si>
    <t>WEST RR</t>
  </si>
  <si>
    <t>EAST 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</si>
</sst>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246055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5" zoomScale="120" zoomScaleNormal="55" zoomScaleSheetLayoutView="120" workbookViewId="0">
      <selection activeCell="L9" sqref="L9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7" t="s">
        <v>33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27</v>
      </c>
      <c r="J4" s="170"/>
      <c r="K4" s="175" t="s">
        <v>3</v>
      </c>
      <c r="L4" s="176"/>
      <c r="M4" s="173" t="s">
        <v>4</v>
      </c>
      <c r="N4" s="174"/>
      <c r="O4" s="173" t="s">
        <v>38</v>
      </c>
      <c r="P4" s="174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thickBot="1" x14ac:dyDescent="0.25">
      <c r="A6" s="74" t="s">
        <v>39</v>
      </c>
      <c r="B6" s="72" t="s">
        <v>41</v>
      </c>
      <c r="C6" s="23">
        <v>2700</v>
      </c>
      <c r="D6" s="24"/>
      <c r="E6" s="23">
        <f t="shared" ref="E6:F7" si="0">C6-G6</f>
        <v>2550</v>
      </c>
      <c r="F6" s="24">
        <f t="shared" si="0"/>
        <v>0</v>
      </c>
      <c r="G6" s="25">
        <v>150</v>
      </c>
      <c r="H6" s="26"/>
      <c r="I6" s="27">
        <f>G6/C6</f>
        <v>5.5555555555555552E-2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4" t="s">
        <v>40</v>
      </c>
      <c r="B7" s="73" t="s">
        <v>42</v>
      </c>
      <c r="C7" s="35">
        <v>5000</v>
      </c>
      <c r="D7" s="36"/>
      <c r="E7" s="35">
        <f t="shared" si="0"/>
        <v>4200</v>
      </c>
      <c r="F7" s="36">
        <f t="shared" si="0"/>
        <v>0</v>
      </c>
      <c r="G7" s="37">
        <v>800</v>
      </c>
      <c r="H7" s="38"/>
      <c r="I7" s="39">
        <f t="shared" ref="I7:J7" si="1">G7/C7</f>
        <v>0.16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10</v>
      </c>
      <c r="B8" s="73" t="s">
        <v>43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900</v>
      </c>
      <c r="N8" s="51"/>
      <c r="O8" s="45"/>
      <c r="P8" s="46"/>
      <c r="Q8" s="63"/>
      <c r="R8" s="68"/>
    </row>
    <row r="9" spans="1:21" ht="20.100000000000001" customHeight="1" x14ac:dyDescent="0.2">
      <c r="A9" s="75" t="s">
        <v>11</v>
      </c>
      <c r="B9" s="73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2">
        <v>75</v>
      </c>
      <c r="P9" s="53"/>
      <c r="Q9" s="63"/>
      <c r="R9" s="68"/>
    </row>
    <row r="10" spans="1:21" ht="20.100000000000001" customHeight="1" thickBot="1" x14ac:dyDescent="0.25">
      <c r="A10" s="75" t="s">
        <v>26</v>
      </c>
      <c r="B10" s="73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75</v>
      </c>
      <c r="P10" s="53"/>
      <c r="Q10" s="63"/>
      <c r="R10" s="68"/>
    </row>
    <row r="11" spans="1:21" ht="20.100000000000001" customHeight="1" thickBot="1" x14ac:dyDescent="0.25">
      <c r="A11" s="179" t="s">
        <v>28</v>
      </c>
      <c r="B11" s="180"/>
      <c r="C11" s="76">
        <f>SUM(C6:C10)</f>
        <v>7700</v>
      </c>
      <c r="D11" s="77">
        <f>SUM(D6:D10)</f>
        <v>0</v>
      </c>
      <c r="E11" s="76">
        <f>SUM(E6:E10)</f>
        <v>6750</v>
      </c>
      <c r="F11" s="77">
        <f>SUM(F6:F10)</f>
        <v>0</v>
      </c>
      <c r="G11" s="78">
        <f>SUM(G6:G10)</f>
        <v>950</v>
      </c>
      <c r="H11" s="79">
        <f>SUM(H6:H10)</f>
        <v>0</v>
      </c>
      <c r="I11" s="80"/>
      <c r="J11" s="81"/>
      <c r="K11" s="78">
        <f>SUM(K6:K10)</f>
        <v>0</v>
      </c>
      <c r="L11" s="79">
        <f>SUM(L6:L10)</f>
        <v>0</v>
      </c>
      <c r="M11" s="103">
        <f>SUM(M6:M10)</f>
        <v>900</v>
      </c>
      <c r="N11" s="82">
        <f>SUM(N6:N10)</f>
        <v>0</v>
      </c>
      <c r="O11" s="83">
        <f>SUM(O6:O10)</f>
        <v>150</v>
      </c>
      <c r="P11" s="84">
        <f>SUM(P6:P10)</f>
        <v>0</v>
      </c>
      <c r="Q11" s="54"/>
      <c r="R11" s="68"/>
    </row>
    <row r="12" spans="1:21" ht="20.100000000000001" customHeight="1" thickBot="1" x14ac:dyDescent="0.25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25">
      <c r="A13" s="98" t="s">
        <v>29</v>
      </c>
      <c r="B13" s="85"/>
      <c r="C13" s="85"/>
      <c r="D13" s="85"/>
      <c r="F13" s="147" t="s">
        <v>12</v>
      </c>
      <c r="G13" s="148"/>
      <c r="H13" s="121" t="s">
        <v>32</v>
      </c>
      <c r="I13" s="122"/>
      <c r="J13" s="123"/>
      <c r="L13" s="97" t="s">
        <v>34</v>
      </c>
      <c r="M13" s="86"/>
      <c r="N13" s="86"/>
      <c r="O13" s="86"/>
      <c r="P13" s="86"/>
      <c r="R13" s="1" t="b">
        <f>T13=U13</f>
        <v>0</v>
      </c>
      <c r="T13" s="1" t="b">
        <f>C17&lt;0</f>
        <v>1</v>
      </c>
      <c r="U13" s="1" t="b">
        <f>D17&lt;0</f>
        <v>0</v>
      </c>
    </row>
    <row r="14" spans="1:21" ht="18.75" customHeight="1" thickBot="1" x14ac:dyDescent="0.25">
      <c r="A14" s="139" t="s">
        <v>28</v>
      </c>
      <c r="B14" s="140"/>
      <c r="C14" s="88" t="s">
        <v>7</v>
      </c>
      <c r="D14" s="89" t="s">
        <v>8</v>
      </c>
      <c r="F14" s="149"/>
      <c r="G14" s="150"/>
      <c r="H14" s="124"/>
      <c r="I14" s="125"/>
      <c r="J14" s="126"/>
      <c r="L14" s="118" t="s">
        <v>37</v>
      </c>
      <c r="M14" s="118"/>
      <c r="N14" s="118"/>
      <c r="O14" s="118"/>
      <c r="P14" s="100">
        <f>IF(R13=TRUE, 1, 0)</f>
        <v>0</v>
      </c>
    </row>
    <row r="15" spans="1:21" ht="18.75" customHeight="1" x14ac:dyDescent="0.2">
      <c r="A15" s="141" t="s">
        <v>31</v>
      </c>
      <c r="B15" s="142"/>
      <c r="C15" s="90">
        <f>G11+K11</f>
        <v>950</v>
      </c>
      <c r="D15" s="91">
        <f>H11+L11</f>
        <v>0</v>
      </c>
      <c r="F15" s="188" t="s">
        <v>13</v>
      </c>
      <c r="G15" s="189"/>
      <c r="H15" s="130"/>
      <c r="I15" s="131"/>
      <c r="J15" s="132"/>
      <c r="L15" s="119"/>
      <c r="M15" s="119"/>
      <c r="N15" s="119"/>
      <c r="O15" s="119"/>
      <c r="P15" s="10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5">
      <c r="A16" s="143" t="s">
        <v>30</v>
      </c>
      <c r="B16" s="144"/>
      <c r="C16" s="94">
        <f>M11+O11</f>
        <v>1050</v>
      </c>
      <c r="D16" s="95">
        <f>N11+P11</f>
        <v>0</v>
      </c>
      <c r="F16" s="190" t="s">
        <v>14</v>
      </c>
      <c r="G16" s="191"/>
      <c r="H16" s="133"/>
      <c r="I16" s="134"/>
      <c r="J16" s="135"/>
      <c r="L16" s="120" t="s">
        <v>35</v>
      </c>
      <c r="M16" s="120"/>
      <c r="N16" s="120"/>
      <c r="O16" s="120"/>
      <c r="P16" s="101">
        <f>IF(R15=TRUE, 1, 0)</f>
        <v>1</v>
      </c>
    </row>
    <row r="17" spans="1:18" ht="18.75" customHeight="1" thickBot="1" x14ac:dyDescent="0.3">
      <c r="A17" s="145" t="s">
        <v>18</v>
      </c>
      <c r="B17" s="146"/>
      <c r="C17" s="92">
        <f>C15-C16</f>
        <v>-100</v>
      </c>
      <c r="D17" s="93">
        <f>D15-D16</f>
        <v>0</v>
      </c>
      <c r="F17" s="151" t="s">
        <v>15</v>
      </c>
      <c r="G17" s="152"/>
      <c r="H17" s="136"/>
      <c r="I17" s="137"/>
      <c r="J17" s="138"/>
      <c r="L17" s="119"/>
      <c r="M17" s="119"/>
      <c r="N17" s="119"/>
      <c r="O17" s="119"/>
      <c r="P17" s="102"/>
      <c r="R17" s="1" t="b">
        <f>AND(H18&gt;=-0.02, H18&lt;=0.02)</f>
        <v>1</v>
      </c>
    </row>
    <row r="18" spans="1:18" ht="16.5" customHeight="1" thickBot="1" x14ac:dyDescent="0.25">
      <c r="F18" s="204" t="s">
        <v>16</v>
      </c>
      <c r="G18" s="205"/>
      <c r="H18" s="127">
        <v>6.0000000000000001E-3</v>
      </c>
      <c r="I18" s="128"/>
      <c r="J18" s="129"/>
      <c r="L18" s="116" t="s">
        <v>36</v>
      </c>
      <c r="M18" s="116"/>
      <c r="N18" s="116"/>
      <c r="O18" s="116"/>
      <c r="P18" s="96">
        <f>IF(R17=TRUE, 1, 0)</f>
        <v>1</v>
      </c>
    </row>
    <row r="19" spans="1:18" ht="13.7" customHeigh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16"/>
      <c r="M19" s="116"/>
      <c r="N19" s="116"/>
      <c r="O19" s="116"/>
      <c r="P19" s="99"/>
    </row>
    <row r="20" spans="1:18" ht="13.7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25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9"/>
    </row>
    <row r="23" spans="1:18" ht="20.100000000000001" customHeight="1" x14ac:dyDescent="0.2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9"/>
    </row>
    <row r="24" spans="1:18" ht="20.100000000000001" customHeight="1" thickBot="1" x14ac:dyDescent="0.2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01" t="s">
        <v>19</v>
      </c>
      <c r="B27" s="202"/>
      <c r="C27" s="202"/>
      <c r="D27" s="202"/>
      <c r="E27" s="202"/>
      <c r="F27" s="203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25">
      <c r="A28" s="5" t="s">
        <v>6</v>
      </c>
      <c r="B28" s="156" t="s">
        <v>24</v>
      </c>
      <c r="C28" s="157"/>
      <c r="D28" s="158" t="s">
        <v>23</v>
      </c>
      <c r="E28" s="159"/>
      <c r="F28" s="159"/>
      <c r="G28" s="160"/>
      <c r="H28" s="158" t="s">
        <v>20</v>
      </c>
      <c r="I28" s="160"/>
      <c r="J28" s="159" t="s">
        <v>21</v>
      </c>
      <c r="K28" s="159"/>
      <c r="L28" s="187" t="s">
        <v>3</v>
      </c>
      <c r="M28" s="187"/>
      <c r="N28" s="183" t="s">
        <v>4</v>
      </c>
      <c r="O28" s="184"/>
      <c r="P28" s="60" t="s">
        <v>22</v>
      </c>
    </row>
    <row r="29" spans="1:18" ht="18.75" customHeight="1" thickBot="1" x14ac:dyDescent="0.25">
      <c r="A29" s="61" t="s">
        <v>25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9">
        <f t="shared" ref="P29:P37" si="2">L29-N29</f>
        <v>0</v>
      </c>
    </row>
    <row r="30" spans="1:18" ht="18.75" customHeight="1" thickBot="1" x14ac:dyDescent="0.25">
      <c r="A30" s="62" t="s">
        <v>25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9">
        <f t="shared" si="2"/>
        <v>0</v>
      </c>
    </row>
    <row r="31" spans="1:18" ht="19.149999999999999" customHeight="1" thickBot="1" x14ac:dyDescent="0.25">
      <c r="A31" s="62" t="s">
        <v>25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9">
        <f t="shared" si="2"/>
        <v>0</v>
      </c>
    </row>
    <row r="32" spans="1:18" ht="19.5" customHeight="1" thickBot="1" x14ac:dyDescent="0.25">
      <c r="A32" s="61" t="s">
        <v>25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25">
      <c r="A33" s="62" t="s">
        <v>25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25">
      <c r="A34" s="62" t="s">
        <v>25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25">
      <c r="A35" s="61" t="s">
        <v>25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25">
      <c r="A36" s="62" t="s">
        <v>25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ht="18.75" customHeight="1" x14ac:dyDescent="0.2">
      <c r="A37" s="62" t="s">
        <v>25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phoneticPr fontId="19" type="noConversion"/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5AF262-BF81-4CA6-85F3-1EC0B2DB32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99EF57-3E29-49D5-AC80-B0A03AA9EF9E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0F3EE5E4-81C3-48D0-B71C-684422A162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2023-06-07T20:08:32Z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