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359 - Fuquay Varina, NC/2 PROJECT DOCUMENTS/"/>
    </mc:Choice>
  </mc:AlternateContent>
  <xr:revisionPtr revIDLastSave="19" documentId="13_ncr:1_{1FC2F945-57B0-437C-842E-A47378DB8D59}" xr6:coauthVersionLast="47" xr6:coauthVersionMax="47" xr10:uidLastSave="{D1BB0826-4B83-4D40-868C-A76D1DF9880D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<sst xmlns="http://schemas.openxmlformats.org/spreadsheetml/2006/main" count="87" uniqueCount="54">
  <si>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</si>
  <si>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</si>
  <si>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</si>
  <si>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</si>
  <si>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</si>
  <si>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</si>
  <si>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</si>
  <si>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</si>
  <si>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</si>
  <si>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</si>
  <si>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</si>
  <si>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</si>
  <si>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</si>
  <si>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</si>
  <si>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</si>
  <si>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</si>
  <si>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</si>
  <si>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</si>
  <si>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</si>
  <si>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</si>
  <si>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</si>
  <si>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</si>
  <si>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</si>
  <si>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</si>
  <si>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</si>
  <si>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</si>
  <si>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</si>
  <si>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</si>
  <si>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</si>
  <si>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</si>
  <si>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</si>
  <si>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</si>
  <si>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</si>
  <si>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</si>
  <si>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</si>
  <si>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</si>
  <si>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</si>
  <si>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</si>
  <si>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</si>
  <si>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</si>
  <si>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</si>
  <si>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</si>
  <si>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</si>
  <si>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</si>
  <si>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</si>
  <si>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</si>
  <si>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</si>
  <si>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</si>
  <si>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</si>
  <si>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</si>
  <si>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KTICHEN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</si>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</sst>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85" zoomScaleSheetLayoutView="80" workbookViewId="0">
      <selection activeCell="N9" sqref="N9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8" ht="9.75" customHeight="1" thickBot="1" x14ac:dyDescent="0.35">
      <c r="A3" s="93"/>
    </row>
    <row r="4" spans="1:18" ht="20.100000000000001" customHeight="1" thickBot="1" x14ac:dyDescent="0.3">
      <c r="A4" s="8"/>
      <c r="B4" s="10" t="s">
        <v>5</v>
      </c>
      <c r="C4" s="203" t="s">
        <v>0</v>
      </c>
      <c r="D4" s="204"/>
      <c r="E4" s="211" t="s">
        <v>1</v>
      </c>
      <c r="F4" s="212"/>
      <c r="G4" s="209" t="s">
        <v>2</v>
      </c>
      <c r="H4" s="210"/>
      <c r="I4" s="201" t="s">
        <v>27</v>
      </c>
      <c r="J4" s="202"/>
      <c r="K4" s="207" t="s">
        <v>3</v>
      </c>
      <c r="L4" s="208"/>
      <c r="M4" s="205" t="s">
        <v>4</v>
      </c>
      <c r="N4" s="206"/>
      <c r="O4" s="205" t="s">
        <v>38</v>
      </c>
      <c r="P4" s="206"/>
      <c r="Q4" s="73"/>
      <c r="R4" s="66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5">
      <c r="A6" s="80" t="s">
        <v>41</v>
      </c>
      <c r="B6" s="78" t="s">
        <v>50</v>
      </c>
      <c r="C6" s="25">
        <v>4400</v>
      </c>
      <c r="D6" s="26"/>
      <c r="E6" s="25">
        <f t="shared" ref="E6:F7" si="0">C6-G6</f>
        <v>3150</v>
      </c>
      <c r="F6" s="26">
        <f t="shared" si="0"/>
        <v>0</v>
      </c>
      <c r="G6" s="27">
        <v>1250</v>
      </c>
      <c r="H6" s="28"/>
      <c r="I6" s="29">
        <f>G6/C6</f>
        <v>0.28409090909090912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5">
      <c r="A7" s="81" t="s">
        <v>42</v>
      </c>
      <c r="B7" s="79" t="s">
        <v>51</v>
      </c>
      <c r="C7" s="37">
        <v>3150</v>
      </c>
      <c r="D7" s="38"/>
      <c r="E7" s="37">
        <f t="shared" si="0"/>
        <v>2400</v>
      </c>
      <c r="F7" s="38">
        <f t="shared" si="0"/>
        <v>0</v>
      </c>
      <c r="G7" s="39">
        <v>750</v>
      </c>
      <c r="H7" s="40"/>
      <c r="I7" s="41">
        <f t="shared" ref="I7:J7" si="1">G7/C7</f>
        <v>0.23809523809523808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5">
      <c r="A8" s="81" t="s">
        <v>43</v>
      </c>
      <c r="B8" s="79" t="s">
        <v>52</v>
      </c>
      <c r="C8" s="37">
        <v>4000</v>
      </c>
      <c r="D8" s="38"/>
      <c r="E8" s="37">
        <f t="shared" ref="E8:E11" si="2">C8-G8</f>
        <v>3000</v>
      </c>
      <c r="F8" s="38">
        <f t="shared" ref="F8:F11" si="3">D8-H8</f>
        <v>0</v>
      </c>
      <c r="G8" s="39">
        <v>1000</v>
      </c>
      <c r="H8" s="40"/>
      <c r="I8" s="41">
        <f t="shared" ref="I8:I9" si="4">G8/C8</f>
        <v>0.25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5">
      <c r="A9" s="81" t="s">
        <v>44</v>
      </c>
      <c r="B9" s="79" t="s">
        <v>52</v>
      </c>
      <c r="C9" s="37">
        <v>2750</v>
      </c>
      <c r="D9" s="38"/>
      <c r="E9" s="37">
        <f t="shared" si="2"/>
        <v>2150</v>
      </c>
      <c r="F9" s="38">
        <f t="shared" si="3"/>
        <v>0</v>
      </c>
      <c r="G9" s="39">
        <v>600</v>
      </c>
      <c r="H9" s="40"/>
      <c r="I9" s="41">
        <f t="shared" si="4"/>
        <v>0.21818181818181817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 x14ac:dyDescent="0.25">
      <c r="A10" s="109" t="s">
        <v>45</v>
      </c>
      <c r="B10" s="120" t="s">
        <v>53</v>
      </c>
      <c r="C10" s="121">
        <v>2000</v>
      </c>
      <c r="D10" s="122"/>
      <c r="E10" s="121">
        <f t="shared" si="2"/>
        <v>1700</v>
      </c>
      <c r="F10" s="122">
        <f t="shared" si="3"/>
        <v>0</v>
      </c>
      <c r="G10" s="110">
        <v>300</v>
      </c>
      <c r="H10" s="111"/>
      <c r="I10" s="112">
        <f>G10/C10</f>
        <v>0.15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 x14ac:dyDescent="0.25">
      <c r="A11" s="81" t="s">
        <v>46</v>
      </c>
      <c r="B11" s="79" t="s">
        <v>50</v>
      </c>
      <c r="C11" s="37">
        <v>4400</v>
      </c>
      <c r="D11" s="38"/>
      <c r="E11" s="37">
        <f t="shared" si="2"/>
        <v>3450</v>
      </c>
      <c r="F11" s="38">
        <f t="shared" si="3"/>
        <v>0</v>
      </c>
      <c r="G11" s="39">
        <v>950</v>
      </c>
      <c r="H11" s="40"/>
      <c r="I11" s="41">
        <f t="shared" ref="I11" si="6">G11/C11</f>
        <v>0.21590909090909091</v>
      </c>
      <c r="J11" s="42" t="e">
        <f t="shared" ref="J11" si="7">H11/D11</f>
        <v>#DIV/0!</v>
      </c>
      <c r="K11" s="43"/>
      <c r="L11" s="44"/>
      <c r="M11" s="45"/>
      <c r="N11" s="46"/>
      <c r="O11" s="47"/>
      <c r="P11" s="48"/>
      <c r="Q11" s="65"/>
      <c r="R11" s="75"/>
    </row>
    <row r="12" spans="1:18" ht="20.100000000000001" customHeight="1" x14ac:dyDescent="0.25">
      <c r="A12" s="81" t="s">
        <v>10</v>
      </c>
      <c r="B12" s="79" t="s">
        <v>49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1912</v>
      </c>
      <c r="N12" s="53"/>
      <c r="O12" s="47"/>
      <c r="P12" s="48"/>
      <c r="Q12" s="65"/>
      <c r="R12" s="75"/>
    </row>
    <row r="13" spans="1:18" ht="20.100000000000001" customHeight="1" x14ac:dyDescent="0.25">
      <c r="A13" s="81" t="s">
        <v>11</v>
      </c>
      <c r="B13" s="79" t="s">
        <v>48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52">
        <v>1091</v>
      </c>
      <c r="N13" s="53"/>
      <c r="O13" s="47"/>
      <c r="P13" s="48"/>
      <c r="Q13" s="65"/>
      <c r="R13" s="75"/>
    </row>
    <row r="14" spans="1:18" ht="20.100000000000001" customHeight="1" thickBot="1" x14ac:dyDescent="0.3">
      <c r="A14" s="124" t="s">
        <v>26</v>
      </c>
      <c r="B14" s="125" t="s">
        <v>47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131"/>
      <c r="N14" s="132"/>
      <c r="O14" s="133">
        <v>500</v>
      </c>
      <c r="P14" s="134"/>
      <c r="Q14" s="65"/>
      <c r="R14" s="75"/>
    </row>
    <row r="15" spans="1:18" ht="20.100000000000001" customHeight="1" thickBot="1" x14ac:dyDescent="0.3">
      <c r="A15" s="215" t="s">
        <v>28</v>
      </c>
      <c r="B15" s="216"/>
      <c r="C15" s="82">
        <f t="shared" ref="C15:H15" si="8">SUM(C6:C14)</f>
        <v>20700</v>
      </c>
      <c r="D15" s="83">
        <f t="shared" si="8"/>
        <v>0</v>
      </c>
      <c r="E15" s="82">
        <f t="shared" si="8"/>
        <v>15850</v>
      </c>
      <c r="F15" s="83">
        <f t="shared" si="8"/>
        <v>0</v>
      </c>
      <c r="G15" s="84">
        <f t="shared" si="8"/>
        <v>4850</v>
      </c>
      <c r="H15" s="85">
        <f t="shared" si="8"/>
        <v>0</v>
      </c>
      <c r="I15" s="86"/>
      <c r="J15" s="87"/>
      <c r="K15" s="84">
        <f t="shared" ref="K15:P15" si="9">SUM(K6:K14)</f>
        <v>0</v>
      </c>
      <c r="L15" s="85">
        <f t="shared" si="9"/>
        <v>0</v>
      </c>
      <c r="M15" s="123">
        <f t="shared" si="9"/>
        <v>3003</v>
      </c>
      <c r="N15" s="88">
        <f t="shared" si="9"/>
        <v>0</v>
      </c>
      <c r="O15" s="89">
        <f t="shared" si="9"/>
        <v>500</v>
      </c>
      <c r="P15" s="90">
        <f t="shared" si="9"/>
        <v>0</v>
      </c>
      <c r="Q15" s="67"/>
      <c r="R15" s="71"/>
    </row>
    <row r="16" spans="1:18" ht="20.100000000000001" customHeight="1" thickBot="1" x14ac:dyDescent="0.3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 x14ac:dyDescent="0.3">
      <c r="A17" s="104" t="s">
        <v>29</v>
      </c>
      <c r="B17" s="91"/>
      <c r="C17" s="91"/>
      <c r="D17" s="91"/>
      <c r="F17" s="168" t="s">
        <v>12</v>
      </c>
      <c r="G17" s="169"/>
      <c r="H17" s="142" t="s">
        <v>32</v>
      </c>
      <c r="I17" s="143"/>
      <c r="J17" s="144"/>
      <c r="L17" s="103" t="s">
        <v>34</v>
      </c>
      <c r="M17" s="92"/>
      <c r="N17" s="92"/>
      <c r="O17" s="92"/>
      <c r="P17" s="92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60" t="s">
        <v>28</v>
      </c>
      <c r="B18" s="161"/>
      <c r="C18" s="94" t="s">
        <v>7</v>
      </c>
      <c r="D18" s="95" t="s">
        <v>8</v>
      </c>
      <c r="F18" s="170"/>
      <c r="G18" s="171"/>
      <c r="H18" s="145"/>
      <c r="I18" s="146"/>
      <c r="J18" s="147"/>
      <c r="L18" s="139" t="s">
        <v>37</v>
      </c>
      <c r="M18" s="139"/>
      <c r="N18" s="139"/>
      <c r="O18" s="139"/>
      <c r="P18" s="106">
        <f>IF(R17=TRUE, 1, 0)</f>
        <v>1</v>
      </c>
    </row>
    <row r="19" spans="1:21" ht="18.75" customHeight="1" x14ac:dyDescent="0.25">
      <c r="A19" s="162" t="s">
        <v>31</v>
      </c>
      <c r="B19" s="163"/>
      <c r="C19" s="96">
        <f>G15+K15</f>
        <v>4850</v>
      </c>
      <c r="D19" s="97">
        <f>H15+L15</f>
        <v>0</v>
      </c>
      <c r="F19" s="220" t="s">
        <v>13</v>
      </c>
      <c r="G19" s="221"/>
      <c r="H19" s="151"/>
      <c r="I19" s="152"/>
      <c r="J19" s="153"/>
      <c r="L19" s="140"/>
      <c r="M19" s="140"/>
      <c r="N19" s="140"/>
      <c r="O19" s="140"/>
      <c r="P19" s="108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64" t="s">
        <v>30</v>
      </c>
      <c r="B20" s="165"/>
      <c r="C20" s="100">
        <f>M15+O15</f>
        <v>3503</v>
      </c>
      <c r="D20" s="101">
        <f>N15+P15</f>
        <v>0</v>
      </c>
      <c r="F20" s="222" t="s">
        <v>14</v>
      </c>
      <c r="G20" s="223"/>
      <c r="H20" s="154"/>
      <c r="I20" s="155"/>
      <c r="J20" s="156"/>
      <c r="L20" s="141" t="s">
        <v>35</v>
      </c>
      <c r="M20" s="141"/>
      <c r="N20" s="141"/>
      <c r="O20" s="141"/>
      <c r="P20" s="107" t="e">
        <f>IF(R19=TRUE, 1, 0)</f>
        <v>#DIV/0!</v>
      </c>
    </row>
    <row r="21" spans="1:21" ht="18.75" customHeight="1" thickBot="1" x14ac:dyDescent="0.35">
      <c r="A21" s="166" t="s">
        <v>18</v>
      </c>
      <c r="B21" s="167"/>
      <c r="C21" s="98">
        <f>C19-C20</f>
        <v>1347</v>
      </c>
      <c r="D21" s="99">
        <f>D19-D20</f>
        <v>0</v>
      </c>
      <c r="F21" s="199" t="s">
        <v>15</v>
      </c>
      <c r="G21" s="200"/>
      <c r="H21" s="157"/>
      <c r="I21" s="158"/>
      <c r="J21" s="159"/>
      <c r="L21" s="140"/>
      <c r="M21" s="140"/>
      <c r="N21" s="140"/>
      <c r="O21" s="140"/>
      <c r="P21" s="108"/>
      <c r="R21" s="1" t="e">
        <f>AND(H22&gt;=-0.02, H22&lt;=0.02)</f>
        <v>#DIV/0!</v>
      </c>
    </row>
    <row r="22" spans="1:21" ht="16.5" customHeight="1" thickBot="1" x14ac:dyDescent="0.3">
      <c r="F22" s="236" t="s">
        <v>16</v>
      </c>
      <c r="G22" s="237"/>
      <c r="H22" s="148" t="e">
        <f>AVERAGE(H19:J21)</f>
        <v>#DIV/0!</v>
      </c>
      <c r="I22" s="149"/>
      <c r="J22" s="150"/>
      <c r="L22" s="137" t="s">
        <v>36</v>
      </c>
      <c r="M22" s="137"/>
      <c r="N22" s="137"/>
      <c r="O22" s="137"/>
      <c r="P22" s="102" t="e">
        <f>IF(R21=TRUE, 1, 0)</f>
        <v>#DIV/0!</v>
      </c>
    </row>
    <row r="23" spans="1:21" ht="13.6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137"/>
      <c r="M23" s="137"/>
      <c r="N23" s="137"/>
      <c r="O23" s="137"/>
      <c r="P23" s="105"/>
    </row>
    <row r="24" spans="1:21" ht="13.6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 x14ac:dyDescent="0.3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 x14ac:dyDescent="0.25">
      <c r="A26" s="224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6"/>
      <c r="Q26" s="72"/>
    </row>
    <row r="27" spans="1:21" ht="20.100000000000001" customHeight="1" x14ac:dyDescent="0.25">
      <c r="A27" s="227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9"/>
      <c r="Q27" s="72"/>
    </row>
    <row r="28" spans="1:21" ht="20.100000000000001" customHeight="1" thickBot="1" x14ac:dyDescent="0.3">
      <c r="A28" s="230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2"/>
      <c r="Q28" s="76"/>
    </row>
    <row r="29" spans="1:21" ht="20.10000000000000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8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3">
      <c r="A31" s="233" t="s">
        <v>19</v>
      </c>
      <c r="B31" s="234"/>
      <c r="C31" s="234"/>
      <c r="D31" s="234"/>
      <c r="E31" s="234"/>
      <c r="F31" s="235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2" customHeight="1" thickBot="1" x14ac:dyDescent="0.3">
      <c r="A32" s="7" t="s">
        <v>6</v>
      </c>
      <c r="B32" s="178" t="s">
        <v>24</v>
      </c>
      <c r="C32" s="179"/>
      <c r="D32" s="182" t="s">
        <v>23</v>
      </c>
      <c r="E32" s="183"/>
      <c r="F32" s="183"/>
      <c r="G32" s="184"/>
      <c r="H32" s="212" t="s">
        <v>20</v>
      </c>
      <c r="I32" s="211"/>
      <c r="J32" s="183" t="s">
        <v>21</v>
      </c>
      <c r="K32" s="183"/>
      <c r="L32" s="219" t="s">
        <v>3</v>
      </c>
      <c r="M32" s="219"/>
      <c r="N32" s="217" t="s">
        <v>4</v>
      </c>
      <c r="O32" s="218"/>
      <c r="P32" s="61" t="s">
        <v>22</v>
      </c>
    </row>
    <row r="33" spans="1:17" ht="18.75" customHeight="1" thickBot="1" x14ac:dyDescent="0.3">
      <c r="A33" s="62" t="s">
        <v>25</v>
      </c>
      <c r="B33" s="176" t="s">
        <v>39</v>
      </c>
      <c r="C33" s="177"/>
      <c r="D33" s="185"/>
      <c r="E33" s="186"/>
      <c r="F33" s="186"/>
      <c r="G33" s="187"/>
      <c r="H33" s="191" t="s">
        <v>40</v>
      </c>
      <c r="I33" s="192"/>
      <c r="J33" s="193" t="s">
        <v>40</v>
      </c>
      <c r="K33" s="194"/>
      <c r="L33" s="189">
        <v>0</v>
      </c>
      <c r="M33" s="190"/>
      <c r="N33" s="213">
        <v>1080</v>
      </c>
      <c r="O33" s="214"/>
      <c r="P33" s="60">
        <f t="shared" ref="P33:P35" si="10">L33-N33</f>
        <v>-1080</v>
      </c>
    </row>
    <row r="34" spans="1:17" ht="18.75" customHeight="1" thickBot="1" x14ac:dyDescent="0.3">
      <c r="A34" s="63" t="s">
        <v>25</v>
      </c>
      <c r="B34" s="175" t="s">
        <v>39</v>
      </c>
      <c r="C34" s="175"/>
      <c r="D34" s="172"/>
      <c r="E34" s="173"/>
      <c r="F34" s="173"/>
      <c r="G34" s="174"/>
      <c r="H34" s="172" t="s">
        <v>40</v>
      </c>
      <c r="I34" s="174"/>
      <c r="J34" s="197" t="s">
        <v>40</v>
      </c>
      <c r="K34" s="198"/>
      <c r="L34" s="189">
        <v>0</v>
      </c>
      <c r="M34" s="190"/>
      <c r="N34" s="213">
        <v>832</v>
      </c>
      <c r="O34" s="214"/>
      <c r="P34" s="60">
        <f t="shared" ref="P34" si="11">L34-N34</f>
        <v>-832</v>
      </c>
      <c r="Q34" s="76"/>
    </row>
    <row r="35" spans="1:17" ht="18.75" customHeight="1" thickBot="1" x14ac:dyDescent="0.3">
      <c r="A35" s="63" t="s">
        <v>25</v>
      </c>
      <c r="B35" s="175" t="s">
        <v>39</v>
      </c>
      <c r="C35" s="175"/>
      <c r="D35" s="172"/>
      <c r="E35" s="173"/>
      <c r="F35" s="173"/>
      <c r="G35" s="174"/>
      <c r="H35" s="172" t="s">
        <v>40</v>
      </c>
      <c r="I35" s="174"/>
      <c r="J35" s="197" t="s">
        <v>40</v>
      </c>
      <c r="K35" s="198"/>
      <c r="L35" s="189">
        <v>0</v>
      </c>
      <c r="M35" s="190"/>
      <c r="N35" s="213">
        <v>701</v>
      </c>
      <c r="O35" s="214"/>
      <c r="P35" s="60">
        <f t="shared" si="10"/>
        <v>-701</v>
      </c>
      <c r="Q35" s="76"/>
    </row>
    <row r="36" spans="1:17" ht="19.2" customHeight="1" x14ac:dyDescent="0.25">
      <c r="A36" s="63" t="s">
        <v>25</v>
      </c>
      <c r="B36" s="180" t="s">
        <v>39</v>
      </c>
      <c r="C36" s="181"/>
      <c r="D36" s="172"/>
      <c r="E36" s="173"/>
      <c r="F36" s="173"/>
      <c r="G36" s="174"/>
      <c r="H36" s="172" t="s">
        <v>40</v>
      </c>
      <c r="I36" s="174"/>
      <c r="J36" s="172" t="s">
        <v>40</v>
      </c>
      <c r="K36" s="188"/>
      <c r="L36" s="195">
        <v>0</v>
      </c>
      <c r="M36" s="196"/>
      <c r="N36" s="135">
        <v>390</v>
      </c>
      <c r="O36" s="136"/>
      <c r="P36" s="60">
        <f>L36-N36</f>
        <v>-390</v>
      </c>
      <c r="Q36" s="76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  <row r="586" spans="12:15" x14ac:dyDescent="0.25">
      <c r="L586" s="3"/>
      <c r="M586" s="3"/>
      <c r="N586" s="3"/>
      <c r="O586" s="3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E16C3-1C59-4091-8A01-8FCDAA07127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221BBF7-8849-4D3B-A1D0-EF30D911D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F9735C-BB5A-4D69-A21F-00D5544A5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2022-07-27T15:14:05Z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