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896 WILMINGTON, NC/2 PROJECT DOCUMENTS/"/>
    </mc:Choice>
  </mc:AlternateContent>
  <xr:revisionPtr revIDLastSave="212" documentId="13_ncr:1_{1FC2F945-57B0-437C-842E-A47378DB8D59}" xr6:coauthVersionLast="47" xr6:coauthVersionMax="47" xr10:uidLastSave="{A962A86C-D97B-42E2-B614-151B14A627A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<sst xmlns="http://schemas.openxmlformats.org/spreadsheetml/2006/main" count="83" uniqueCount="52">
  <si>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</si>
  <si>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</si>
  <si>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</si>
  <si>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</si>
  <si>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</si>
  <si>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</si>
  <si>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</si>
  <si>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</si>
  <si>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</si>
  <si>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</si>
  <si>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</si>
  <si>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</si>
  <si>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</si>
  <si>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</si>
  <si>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</si>
  <si>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</si>
  <si>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</si>
  <si>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</si>
  <si>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</si>
  <si>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</si>
  <si>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</si>
  <si>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</si>
  <si>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</si>
  <si>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</si>
  <si>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</si>
  <si>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</si>
  <si>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</si>
  <si>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</si>
  <si>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</si>
  <si>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</si>
  <si>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</si>
  <si>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</si>
  <si>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</si>
  <si>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</si>
  <si>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</si>
  <si>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</si>
  <si>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</si>
  <si>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</si>
  <si>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</si>
  <si>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</si>
  <si>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</si>
  <si>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</si>
  <si>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RTU-1</t>
  </si>
  <si>
    <t>RTU-2</t>
  </si>
  <si>
    <t>RTU-3</t>
  </si>
  <si>
    <t>RTU-4</t>
  </si>
  <si>
    <t>KITCHEN HD 2&amp;3</t>
  </si>
  <si>
    <t>KITCHEN HD 1</t>
  </si>
  <si>
    <t xml:space="preserve">KITCHEN </t>
  </si>
  <si>
    <t xml:space="preserve">MEAL FULFILLMENT AREA </t>
  </si>
  <si>
    <t xml:space="preserve">DINING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</si>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</sst>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Normal="85" zoomScaleSheetLayoutView="10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07" t="s">
        <v>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0" t="s">
        <v>0</v>
      </c>
      <c r="D4" s="171"/>
      <c r="E4" s="153" t="s">
        <v>1</v>
      </c>
      <c r="F4" s="151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42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43</v>
      </c>
      <c r="B7" s="71" t="s">
        <v>49</v>
      </c>
      <c r="C7" s="35">
        <v>4500</v>
      </c>
      <c r="D7" s="36"/>
      <c r="E7" s="35">
        <f t="shared" si="0"/>
        <v>3450</v>
      </c>
      <c r="F7" s="36">
        <f t="shared" si="0"/>
        <v>0</v>
      </c>
      <c r="G7" s="37">
        <v>1050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45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101"/>
      <c r="N10" s="102"/>
      <c r="O10" s="50">
        <v>1913</v>
      </c>
      <c r="P10" s="51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1"/>
      <c r="N11" s="102"/>
      <c r="O11" s="50">
        <v>1402</v>
      </c>
      <c r="P11" s="51"/>
      <c r="Q11" s="61"/>
      <c r="R11" s="66"/>
    </row>
    <row r="12" spans="1:21" ht="20.149999999999999" customHeight="1" x14ac:dyDescent="0.25">
      <c r="A12" s="73" t="s">
        <v>26</v>
      </c>
      <c r="B12" s="71" t="s">
        <v>41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300</v>
      </c>
      <c r="P12" s="51"/>
      <c r="Q12" s="61"/>
      <c r="R12" s="66"/>
    </row>
    <row r="13" spans="1:21" ht="20.149999999999999" customHeight="1" thickBot="1" x14ac:dyDescent="0.3">
      <c r="A13" s="180" t="s">
        <v>28</v>
      </c>
      <c r="B13" s="181"/>
      <c r="C13" s="74">
        <f>SUM(C6:C12)</f>
        <v>19625</v>
      </c>
      <c r="D13" s="75">
        <f>SUM(D6:D12)</f>
        <v>0</v>
      </c>
      <c r="E13" s="74">
        <f>SUM(E6:E12)</f>
        <v>15125</v>
      </c>
      <c r="F13" s="75">
        <f>SUM(F6:F12)</f>
        <v>0</v>
      </c>
      <c r="G13" s="76">
        <f>SUM(G6:G12)</f>
        <v>4500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3">
        <f>SUM(M6:M12)</f>
        <v>0</v>
      </c>
      <c r="N13" s="80">
        <f>SUM(N6:N12)</f>
        <v>0</v>
      </c>
      <c r="O13" s="81">
        <f>SUM(O6:O12)</f>
        <v>3615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37" t="s">
        <v>12</v>
      </c>
      <c r="G15" s="138"/>
      <c r="H15" s="111" t="s">
        <v>32</v>
      </c>
      <c r="I15" s="112"/>
      <c r="J15" s="113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29" t="s">
        <v>28</v>
      </c>
      <c r="B16" s="130"/>
      <c r="C16" s="86" t="s">
        <v>7</v>
      </c>
      <c r="D16" s="87" t="s">
        <v>8</v>
      </c>
      <c r="F16" s="139"/>
      <c r="G16" s="140"/>
      <c r="H16" s="114"/>
      <c r="I16" s="115"/>
      <c r="J16" s="116"/>
      <c r="L16" s="108" t="s">
        <v>37</v>
      </c>
      <c r="M16" s="108"/>
      <c r="N16" s="108"/>
      <c r="O16" s="108"/>
      <c r="P16" s="98">
        <f>IF(R15=TRUE, 1, 0)</f>
        <v>1</v>
      </c>
    </row>
    <row r="17" spans="1:21" ht="18.75" customHeight="1" x14ac:dyDescent="0.35">
      <c r="A17" s="131" t="s">
        <v>31</v>
      </c>
      <c r="B17" s="132"/>
      <c r="C17" s="88">
        <f>G13+K13</f>
        <v>4500</v>
      </c>
      <c r="D17" s="89">
        <f>H13+L13</f>
        <v>0</v>
      </c>
      <c r="F17" s="185" t="s">
        <v>13</v>
      </c>
      <c r="G17" s="186"/>
      <c r="H17" s="120"/>
      <c r="I17" s="121"/>
      <c r="J17" s="122"/>
      <c r="L17" s="109"/>
      <c r="M17" s="109"/>
      <c r="N17" s="109"/>
      <c r="O17" s="109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33" t="s">
        <v>30</v>
      </c>
      <c r="B18" s="134"/>
      <c r="C18" s="92">
        <f>M13+O13</f>
        <v>3615</v>
      </c>
      <c r="D18" s="93">
        <f>N13+P13</f>
        <v>0</v>
      </c>
      <c r="F18" s="187" t="s">
        <v>14</v>
      </c>
      <c r="G18" s="188"/>
      <c r="H18" s="123"/>
      <c r="I18" s="124"/>
      <c r="J18" s="125"/>
      <c r="L18" s="110" t="s">
        <v>35</v>
      </c>
      <c r="M18" s="110"/>
      <c r="N18" s="110"/>
      <c r="O18" s="110"/>
      <c r="P18" s="99" t="e">
        <f>IF(R17=TRUE, 1, 0)</f>
        <v>#DIV/0!</v>
      </c>
    </row>
    <row r="19" spans="1:21" ht="18.75" customHeight="1" thickBot="1" x14ac:dyDescent="0.4">
      <c r="A19" s="135" t="s">
        <v>18</v>
      </c>
      <c r="B19" s="136"/>
      <c r="C19" s="90">
        <f>C17-C18</f>
        <v>885</v>
      </c>
      <c r="D19" s="91">
        <f>D17-D18</f>
        <v>0</v>
      </c>
      <c r="F19" s="166" t="s">
        <v>15</v>
      </c>
      <c r="G19" s="167"/>
      <c r="H19" s="126"/>
      <c r="I19" s="127"/>
      <c r="J19" s="128"/>
      <c r="L19" s="109"/>
      <c r="M19" s="109"/>
      <c r="N19" s="109"/>
      <c r="O19" s="109"/>
      <c r="P19" s="100"/>
      <c r="R19" s="1" t="e">
        <f>AND(H20&gt;=-0.02, H20&lt;=0.02)</f>
        <v>#DIV/0!</v>
      </c>
    </row>
    <row r="20" spans="1:21" ht="16.5" customHeight="1" thickBot="1" x14ac:dyDescent="0.3">
      <c r="F20" s="201" t="s">
        <v>16</v>
      </c>
      <c r="G20" s="202"/>
      <c r="H20" s="117" t="e">
        <f>AVERAGE(H17:J19)</f>
        <v>#DIV/0!</v>
      </c>
      <c r="I20" s="118"/>
      <c r="J20" s="119"/>
      <c r="L20" s="106" t="s">
        <v>36</v>
      </c>
      <c r="M20" s="106"/>
      <c r="N20" s="106"/>
      <c r="O20" s="106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06"/>
      <c r="M21" s="106"/>
      <c r="N21" s="106"/>
      <c r="O21" s="106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1"/>
      <c r="Q24" s="67"/>
    </row>
    <row r="25" spans="1:21" ht="20.149999999999999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7"/>
    </row>
    <row r="26" spans="1:21" ht="20.149999999999999" customHeight="1" thickBot="1" x14ac:dyDescent="0.3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98" t="s">
        <v>19</v>
      </c>
      <c r="B29" s="199"/>
      <c r="C29" s="199"/>
      <c r="D29" s="199"/>
      <c r="E29" s="199"/>
      <c r="F29" s="20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47" t="s">
        <v>24</v>
      </c>
      <c r="C30" s="148"/>
      <c r="D30" s="151" t="s">
        <v>23</v>
      </c>
      <c r="E30" s="152"/>
      <c r="F30" s="152"/>
      <c r="G30" s="153"/>
      <c r="H30" s="151" t="s">
        <v>20</v>
      </c>
      <c r="I30" s="153"/>
      <c r="J30" s="152" t="s">
        <v>21</v>
      </c>
      <c r="K30" s="152"/>
      <c r="L30" s="184" t="s">
        <v>3</v>
      </c>
      <c r="M30" s="184"/>
      <c r="N30" s="182" t="s">
        <v>4</v>
      </c>
      <c r="O30" s="183"/>
      <c r="P30" s="58" t="s">
        <v>22</v>
      </c>
    </row>
    <row r="31" spans="1:21" ht="18.75" customHeight="1" thickBot="1" x14ac:dyDescent="0.3">
      <c r="A31" s="59" t="s">
        <v>25</v>
      </c>
      <c r="B31" s="145" t="s">
        <v>39</v>
      </c>
      <c r="C31" s="146"/>
      <c r="D31" s="154"/>
      <c r="E31" s="155"/>
      <c r="F31" s="155"/>
      <c r="G31" s="156"/>
      <c r="H31" s="154" t="s">
        <v>40</v>
      </c>
      <c r="I31" s="156"/>
      <c r="J31" s="160" t="s">
        <v>40</v>
      </c>
      <c r="K31" s="161"/>
      <c r="L31" s="158">
        <v>0</v>
      </c>
      <c r="M31" s="159"/>
      <c r="N31" s="178">
        <v>1080</v>
      </c>
      <c r="O31" s="179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44" t="s">
        <v>39</v>
      </c>
      <c r="C32" s="144"/>
      <c r="D32" s="141"/>
      <c r="E32" s="142"/>
      <c r="F32" s="142"/>
      <c r="G32" s="143"/>
      <c r="H32" s="141" t="s">
        <v>40</v>
      </c>
      <c r="I32" s="143"/>
      <c r="J32" s="164" t="s">
        <v>40</v>
      </c>
      <c r="K32" s="165"/>
      <c r="L32" s="158">
        <v>0</v>
      </c>
      <c r="M32" s="159"/>
      <c r="N32" s="178">
        <v>832</v>
      </c>
      <c r="O32" s="179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44" t="s">
        <v>39</v>
      </c>
      <c r="C33" s="144"/>
      <c r="D33" s="141"/>
      <c r="E33" s="142"/>
      <c r="F33" s="142"/>
      <c r="G33" s="143"/>
      <c r="H33" s="141" t="s">
        <v>40</v>
      </c>
      <c r="I33" s="143"/>
      <c r="J33" s="164" t="s">
        <v>40</v>
      </c>
      <c r="K33" s="165"/>
      <c r="L33" s="158">
        <v>0</v>
      </c>
      <c r="M33" s="159"/>
      <c r="N33" s="178">
        <v>701</v>
      </c>
      <c r="O33" s="179"/>
      <c r="P33" s="57">
        <f t="shared" si="6"/>
        <v>-701</v>
      </c>
    </row>
    <row r="34" spans="1:16" ht="19.149999999999999" customHeight="1" x14ac:dyDescent="0.25">
      <c r="A34" s="60" t="s">
        <v>25</v>
      </c>
      <c r="B34" s="149" t="s">
        <v>39</v>
      </c>
      <c r="C34" s="150"/>
      <c r="D34" s="141"/>
      <c r="E34" s="142"/>
      <c r="F34" s="142"/>
      <c r="G34" s="143"/>
      <c r="H34" s="141" t="s">
        <v>40</v>
      </c>
      <c r="I34" s="143"/>
      <c r="J34" s="141" t="s">
        <v>40</v>
      </c>
      <c r="K34" s="157"/>
      <c r="L34" s="162">
        <v>0</v>
      </c>
      <c r="M34" s="163"/>
      <c r="N34" s="104">
        <v>390</v>
      </c>
      <c r="O34" s="10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2025-10-14T15:21:35Z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