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200f56fab57934/Documents/"/>
    </mc:Choice>
  </mc:AlternateContent>
  <xr:revisionPtr revIDLastSave="0" documentId="8_{5D262568-E49C-4C12-8BA5-5C978AD44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C19" i="1"/>
  <c r="C17" i="1"/>
  <c r="C18" i="1"/>
  <c r="D18" i="1"/>
  <c r="H13" i="1"/>
  <c r="D17" i="1" s="1"/>
  <c r="D19" i="1" s="1"/>
  <c r="G13" i="1"/>
  <c r="F13" i="1"/>
  <c r="D13" i="1"/>
  <c r="C13" i="1"/>
  <c r="P13" i="1"/>
  <c r="O13" i="1"/>
  <c r="N13" i="1"/>
  <c r="M13" i="1"/>
  <c r="E7" i="1"/>
  <c r="E6" i="1"/>
  <c r="E8" i="1"/>
  <c r="I8" i="1"/>
  <c r="J8" i="1"/>
  <c r="P34" i="1"/>
  <c r="P35" i="1"/>
  <c r="P36" i="1"/>
  <c r="P37" i="1"/>
  <c r="P38" i="1"/>
  <c r="P39" i="1"/>
  <c r="L13" i="1"/>
  <c r="K13" i="1"/>
  <c r="H20" i="1"/>
  <c r="T17" i="1" s="1"/>
  <c r="P33" i="1"/>
  <c r="P32" i="1"/>
  <c r="P31" i="1"/>
  <c r="J7" i="1"/>
  <c r="J6" i="1"/>
  <c r="I7" i="1"/>
  <c r="I6" i="1"/>
  <c r="E13" i="1" l="1"/>
  <c r="R19" i="1"/>
  <c r="P20" i="1" s="1"/>
  <c r="T15" i="1" l="1"/>
  <c r="U17" i="1"/>
  <c r="R17" i="1" s="1"/>
  <c r="P18" i="1" s="1"/>
  <c r="U15" i="1" l="1"/>
  <c r="R15" i="1" s="1"/>
  <c r="P16" i="1" s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<sst xmlns="http://schemas.openxmlformats.org/spreadsheetml/2006/main" count="76" uniqueCount="50">
  <si>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</si>
  <si>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</si>
  <si>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</si>
  <si>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</si>
  <si>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</si>
  <si>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</si>
  <si>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</si>
  <si>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</si>
  <si>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</si>
  <si>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</si>
  <si>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</si>
  <si>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</si>
  <si>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</si>
  <si>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</si>
  <si>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</si>
  <si>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</si>
  <si>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</si>
  <si>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</si>
  <si>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</si>
  <si>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</si>
  <si>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</si>
  <si>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</si>
  <si>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</si>
  <si>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</si>
  <si>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</si>
  <si>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</si>
  <si>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</si>
  <si>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</si>
  <si>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</si>
  <si>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</si>
  <si>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</si>
  <si>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</si>
  <si>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</si>
  <si>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</si>
  <si>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</si>
  <si>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</si>
  <si>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</si>
  <si>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</si>
  <si>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DINING</t>
  </si>
  <si>
    <t>KITCHEN</t>
  </si>
  <si>
    <t>DOAS-1</t>
  </si>
  <si>
    <t>RTU-1</t>
  </si>
  <si>
    <t>RTU-2</t>
  </si>
  <si>
    <t>EF-2</t>
  </si>
  <si>
    <t>EF-3</t>
  </si>
  <si>
    <t>EF-4</t>
  </si>
  <si>
    <t>HD-3</t>
  </si>
  <si>
    <t>HD-2</t>
  </si>
  <si>
    <t>HD-1</t>
  </si>
  <si>
    <t>BAR/DINGING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</si>
</sst>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06" zoomScaleNormal="55" zoomScaleSheetLayoutView="80" workbookViewId="0">
      <selection activeCell="H19" sqref="H19:J19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4" t="s">
        <v>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3">
      <c r="A3" s="84"/>
    </row>
    <row r="4" spans="1:21" ht="20.100000000000001" customHeight="1" thickBot="1" x14ac:dyDescent="0.25">
      <c r="A4" s="6"/>
      <c r="B4" s="8" t="s">
        <v>5</v>
      </c>
      <c r="C4" s="137" t="s">
        <v>0</v>
      </c>
      <c r="D4" s="138"/>
      <c r="E4" s="112" t="s">
        <v>1</v>
      </c>
      <c r="F4" s="111"/>
      <c r="G4" s="143" t="s">
        <v>2</v>
      </c>
      <c r="H4" s="144"/>
      <c r="I4" s="135" t="s">
        <v>25</v>
      </c>
      <c r="J4" s="136"/>
      <c r="K4" s="141" t="s">
        <v>3</v>
      </c>
      <c r="L4" s="142"/>
      <c r="M4" s="139" t="s">
        <v>4</v>
      </c>
      <c r="N4" s="140"/>
      <c r="O4" s="139" t="s">
        <v>36</v>
      </c>
      <c r="P4" s="140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40</v>
      </c>
      <c r="B6" s="72" t="s">
        <v>39</v>
      </c>
      <c r="C6" s="23">
        <v>3250</v>
      </c>
      <c r="D6" s="24">
        <v>3363</v>
      </c>
      <c r="E6" s="23">
        <f>SUM(C6-G6)</f>
        <v>0</v>
      </c>
      <c r="F6" s="24">
        <v>0</v>
      </c>
      <c r="G6" s="25">
        <v>3250</v>
      </c>
      <c r="H6" s="26">
        <v>3363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41</v>
      </c>
      <c r="B7" s="73" t="s">
        <v>49</v>
      </c>
      <c r="C7" s="35">
        <v>4000</v>
      </c>
      <c r="D7" s="36">
        <v>4175</v>
      </c>
      <c r="E7" s="35">
        <f>SUM(C7-G7)</f>
        <v>3125</v>
      </c>
      <c r="F7" s="36">
        <f>D7-H7</f>
        <v>3304</v>
      </c>
      <c r="G7" s="37">
        <v>875</v>
      </c>
      <c r="H7" s="38">
        <v>871</v>
      </c>
      <c r="I7" s="39">
        <f t="shared" ref="I7:J7" si="0">G7/C7</f>
        <v>0.21875</v>
      </c>
      <c r="J7" s="40">
        <f t="shared" si="0"/>
        <v>0.20862275449101797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42</v>
      </c>
      <c r="B8" s="73" t="s">
        <v>38</v>
      </c>
      <c r="C8" s="35">
        <v>4000</v>
      </c>
      <c r="D8" s="36">
        <v>4218</v>
      </c>
      <c r="E8" s="35">
        <f t="shared" ref="E8" si="1">C8-G8</f>
        <v>3125</v>
      </c>
      <c r="F8" s="36">
        <f>D8-H8</f>
        <v>3333</v>
      </c>
      <c r="G8" s="37">
        <v>875</v>
      </c>
      <c r="H8" s="38">
        <v>885</v>
      </c>
      <c r="I8" s="39">
        <f t="shared" ref="I8" si="2">G8/C8</f>
        <v>0.21875</v>
      </c>
      <c r="J8" s="40">
        <f t="shared" ref="J8" si="3">H8/D8</f>
        <v>0.20981507823613088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10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1800</v>
      </c>
      <c r="N9" s="51">
        <v>1847</v>
      </c>
      <c r="O9" s="45"/>
      <c r="P9" s="46"/>
      <c r="Q9" s="63"/>
      <c r="R9" s="68"/>
    </row>
    <row r="10" spans="1:21" ht="19.5" customHeight="1" x14ac:dyDescent="0.2">
      <c r="A10" s="75" t="s">
        <v>43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2025</v>
      </c>
      <c r="N10" s="51">
        <v>2034</v>
      </c>
      <c r="O10" s="45"/>
      <c r="P10" s="46"/>
      <c r="Q10" s="63"/>
      <c r="R10" s="68"/>
    </row>
    <row r="11" spans="1:21" ht="20.100000000000001" customHeight="1" x14ac:dyDescent="0.2">
      <c r="A11" s="75" t="s">
        <v>44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525</v>
      </c>
      <c r="N11" s="51">
        <v>523</v>
      </c>
      <c r="O11" s="45"/>
      <c r="P11" s="46"/>
      <c r="Q11" s="63"/>
      <c r="R11" s="68"/>
    </row>
    <row r="12" spans="1:21" ht="20.100000000000001" customHeight="1" thickBot="1" x14ac:dyDescent="0.25">
      <c r="A12" s="75" t="s">
        <v>45</v>
      </c>
      <c r="B12" s="73" t="s">
        <v>37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300</v>
      </c>
      <c r="P12" s="53">
        <v>310</v>
      </c>
      <c r="Q12" s="63"/>
      <c r="R12" s="68"/>
    </row>
    <row r="13" spans="1:21" ht="20.100000000000001" customHeight="1" thickBot="1" x14ac:dyDescent="0.25">
      <c r="A13" s="101" t="s">
        <v>26</v>
      </c>
      <c r="B13" s="102"/>
      <c r="C13" s="76">
        <f t="shared" ref="C13:H13" si="4">SUM(C6:C8)</f>
        <v>11250</v>
      </c>
      <c r="D13" s="76">
        <f t="shared" si="4"/>
        <v>11756</v>
      </c>
      <c r="E13" s="76">
        <f t="shared" si="4"/>
        <v>6250</v>
      </c>
      <c r="F13" s="76">
        <f t="shared" si="4"/>
        <v>6637</v>
      </c>
      <c r="G13" s="100">
        <f t="shared" si="4"/>
        <v>5000</v>
      </c>
      <c r="H13" s="100">
        <f t="shared" si="4"/>
        <v>5119</v>
      </c>
      <c r="I13" s="79"/>
      <c r="J13" s="80"/>
      <c r="K13" s="77">
        <f>SUM(K6:K12)</f>
        <v>0</v>
      </c>
      <c r="L13" s="78">
        <f>SUM(L6:L12)</f>
        <v>0</v>
      </c>
      <c r="M13" s="99">
        <f>SUM(M9:M11)</f>
        <v>4350</v>
      </c>
      <c r="N13" s="99">
        <f>SUM(N9:N11)</f>
        <v>4404</v>
      </c>
      <c r="O13" s="81">
        <f>SUM(O12)</f>
        <v>300</v>
      </c>
      <c r="P13" s="81">
        <f>SUM(P12)</f>
        <v>310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4" t="s">
        <v>27</v>
      </c>
      <c r="B15" s="82"/>
      <c r="C15" s="82"/>
      <c r="D15" s="82"/>
      <c r="F15" s="194" t="s">
        <v>11</v>
      </c>
      <c r="G15" s="195"/>
      <c r="H15" s="168" t="s">
        <v>30</v>
      </c>
      <c r="I15" s="169"/>
      <c r="J15" s="170"/>
      <c r="L15" s="93" t="s">
        <v>32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6" t="s">
        <v>26</v>
      </c>
      <c r="B16" s="187"/>
      <c r="C16" s="85" t="s">
        <v>7</v>
      </c>
      <c r="D16" s="86" t="s">
        <v>8</v>
      </c>
      <c r="F16" s="196"/>
      <c r="G16" s="197"/>
      <c r="H16" s="171"/>
      <c r="I16" s="172"/>
      <c r="J16" s="173"/>
      <c r="L16" s="165" t="s">
        <v>35</v>
      </c>
      <c r="M16" s="165"/>
      <c r="N16" s="165"/>
      <c r="O16" s="165"/>
      <c r="P16" s="96">
        <f>IF(R15=TRUE, 1, 0)</f>
        <v>1</v>
      </c>
    </row>
    <row r="17" spans="1:21" ht="18.75" customHeight="1" x14ac:dyDescent="0.2">
      <c r="A17" s="188" t="s">
        <v>29</v>
      </c>
      <c r="B17" s="189"/>
      <c r="C17" s="87">
        <f>G13</f>
        <v>5000</v>
      </c>
      <c r="D17" s="88">
        <f>H13</f>
        <v>5119</v>
      </c>
      <c r="F17" s="117" t="s">
        <v>12</v>
      </c>
      <c r="G17" s="118"/>
      <c r="H17" s="177">
        <v>8.0000000000000002E-3</v>
      </c>
      <c r="I17" s="178"/>
      <c r="J17" s="179"/>
      <c r="L17" s="166"/>
      <c r="M17" s="166"/>
      <c r="N17" s="166"/>
      <c r="O17" s="166"/>
      <c r="P17" s="98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90" t="s">
        <v>28</v>
      </c>
      <c r="B18" s="191"/>
      <c r="C18" s="90">
        <f>M13+O13</f>
        <v>4650</v>
      </c>
      <c r="D18" s="91">
        <f>N13+P13</f>
        <v>4714</v>
      </c>
      <c r="F18" s="119" t="s">
        <v>13</v>
      </c>
      <c r="G18" s="120"/>
      <c r="H18" s="180">
        <v>0.01</v>
      </c>
      <c r="I18" s="181"/>
      <c r="J18" s="182"/>
      <c r="L18" s="167" t="s">
        <v>33</v>
      </c>
      <c r="M18" s="167"/>
      <c r="N18" s="167"/>
      <c r="O18" s="167"/>
      <c r="P18" s="97">
        <f>IF(R17=TRUE, 1, 0)</f>
        <v>1</v>
      </c>
    </row>
    <row r="19" spans="1:21" ht="18.75" customHeight="1" thickBot="1" x14ac:dyDescent="0.3">
      <c r="A19" s="192" t="s">
        <v>17</v>
      </c>
      <c r="B19" s="193"/>
      <c r="C19" s="89">
        <f>C17-C18</f>
        <v>350</v>
      </c>
      <c r="D19" s="89">
        <f>D17-D18</f>
        <v>405</v>
      </c>
      <c r="F19" s="198" t="s">
        <v>14</v>
      </c>
      <c r="G19" s="199"/>
      <c r="H19" s="183">
        <v>8.0000000000000002E-3</v>
      </c>
      <c r="I19" s="184"/>
      <c r="J19" s="185"/>
      <c r="L19" s="166"/>
      <c r="M19" s="166"/>
      <c r="N19" s="166"/>
      <c r="O19" s="166"/>
      <c r="P19" s="98"/>
      <c r="R19" s="1" t="b">
        <f>AND(H20&gt;=-0.02, H20&lt;=0.02)</f>
        <v>1</v>
      </c>
    </row>
    <row r="20" spans="1:21" ht="16.5" customHeight="1" thickBot="1" x14ac:dyDescent="0.25">
      <c r="F20" s="133" t="s">
        <v>15</v>
      </c>
      <c r="G20" s="134"/>
      <c r="H20" s="174">
        <f>AVERAGE(H17:J19)</f>
        <v>8.666666666666668E-3</v>
      </c>
      <c r="I20" s="175"/>
      <c r="J20" s="176"/>
      <c r="L20" s="163" t="s">
        <v>34</v>
      </c>
      <c r="M20" s="163"/>
      <c r="N20" s="163"/>
      <c r="O20" s="163"/>
      <c r="P20" s="92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3"/>
      <c r="M21" s="163"/>
      <c r="N21" s="163"/>
      <c r="O21" s="163"/>
      <c r="P21" s="95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  <c r="Q24" s="69"/>
    </row>
    <row r="25" spans="1:21" ht="20.100000000000001" customHeight="1" x14ac:dyDescent="0.2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6"/>
      <c r="Q25" s="69"/>
    </row>
    <row r="26" spans="1:21" ht="20.100000000000001" customHeight="1" thickBot="1" x14ac:dyDescent="0.25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0" t="s">
        <v>18</v>
      </c>
      <c r="B29" s="131"/>
      <c r="C29" s="131"/>
      <c r="D29" s="131"/>
      <c r="E29" s="131"/>
      <c r="F29" s="132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6" t="s">
        <v>23</v>
      </c>
      <c r="C30" s="157"/>
      <c r="D30" s="111" t="s">
        <v>22</v>
      </c>
      <c r="E30" s="113"/>
      <c r="F30" s="113"/>
      <c r="G30" s="112"/>
      <c r="H30" s="111" t="s">
        <v>19</v>
      </c>
      <c r="I30" s="112"/>
      <c r="J30" s="113" t="s">
        <v>20</v>
      </c>
      <c r="K30" s="113"/>
      <c r="L30" s="114" t="s">
        <v>3</v>
      </c>
      <c r="M30" s="114"/>
      <c r="N30" s="107" t="s">
        <v>4</v>
      </c>
      <c r="O30" s="108"/>
      <c r="P30" s="60" t="s">
        <v>21</v>
      </c>
    </row>
    <row r="31" spans="1:21" ht="18.75" customHeight="1" thickBot="1" x14ac:dyDescent="0.25">
      <c r="A31" s="61" t="s">
        <v>24</v>
      </c>
      <c r="B31" s="154"/>
      <c r="C31" s="155"/>
      <c r="D31" s="146"/>
      <c r="E31" s="160"/>
      <c r="F31" s="160"/>
      <c r="G31" s="147"/>
      <c r="H31" s="146"/>
      <c r="I31" s="147"/>
      <c r="J31" s="148"/>
      <c r="K31" s="149"/>
      <c r="L31" s="105"/>
      <c r="M31" s="106"/>
      <c r="N31" s="109"/>
      <c r="O31" s="110"/>
      <c r="P31" s="59">
        <f t="shared" ref="P31:P39" si="5">L31-N31</f>
        <v>0</v>
      </c>
    </row>
    <row r="32" spans="1:21" ht="18.75" customHeight="1" thickBot="1" x14ac:dyDescent="0.25">
      <c r="A32" s="62" t="s">
        <v>24</v>
      </c>
      <c r="B32" s="153"/>
      <c r="C32" s="153"/>
      <c r="D32" s="115"/>
      <c r="E32" s="152"/>
      <c r="F32" s="152"/>
      <c r="G32" s="116"/>
      <c r="H32" s="115"/>
      <c r="I32" s="116"/>
      <c r="J32" s="103"/>
      <c r="K32" s="104"/>
      <c r="L32" s="105"/>
      <c r="M32" s="106"/>
      <c r="N32" s="109"/>
      <c r="O32" s="110"/>
      <c r="P32" s="59">
        <f t="shared" si="5"/>
        <v>0</v>
      </c>
    </row>
    <row r="33" spans="1:16" ht="19.149999999999999" customHeight="1" thickBot="1" x14ac:dyDescent="0.25">
      <c r="A33" s="62" t="s">
        <v>24</v>
      </c>
      <c r="B33" s="158"/>
      <c r="C33" s="159"/>
      <c r="D33" s="115"/>
      <c r="E33" s="152"/>
      <c r="F33" s="152"/>
      <c r="G33" s="116"/>
      <c r="H33" s="115"/>
      <c r="I33" s="116"/>
      <c r="J33" s="115"/>
      <c r="K33" s="145"/>
      <c r="L33" s="150"/>
      <c r="M33" s="151"/>
      <c r="N33" s="161"/>
      <c r="O33" s="162"/>
      <c r="P33" s="59">
        <f t="shared" si="5"/>
        <v>0</v>
      </c>
    </row>
    <row r="34" spans="1:16" ht="19.5" customHeight="1" thickBot="1" x14ac:dyDescent="0.25">
      <c r="A34" s="61" t="s">
        <v>24</v>
      </c>
      <c r="B34" s="200"/>
      <c r="C34" s="201"/>
      <c r="D34" s="158"/>
      <c r="E34" s="202"/>
      <c r="F34" s="202"/>
      <c r="G34" s="159"/>
      <c r="H34" s="158"/>
      <c r="I34" s="159"/>
      <c r="J34" s="158"/>
      <c r="K34" s="159"/>
      <c r="L34" s="150"/>
      <c r="M34" s="151"/>
      <c r="N34" s="161"/>
      <c r="O34" s="162"/>
      <c r="P34" s="59">
        <f t="shared" si="5"/>
        <v>0</v>
      </c>
    </row>
    <row r="35" spans="1:16" ht="19.5" customHeight="1" thickBot="1" x14ac:dyDescent="0.25">
      <c r="A35" s="62" t="s">
        <v>24</v>
      </c>
      <c r="B35" s="158"/>
      <c r="C35" s="159"/>
      <c r="D35" s="115"/>
      <c r="E35" s="152"/>
      <c r="F35" s="152"/>
      <c r="G35" s="116"/>
      <c r="H35" s="115"/>
      <c r="I35" s="116"/>
      <c r="J35" s="115"/>
      <c r="K35" s="116"/>
      <c r="L35" s="150"/>
      <c r="M35" s="151"/>
      <c r="N35" s="161"/>
      <c r="O35" s="162"/>
      <c r="P35" s="59">
        <f t="shared" si="5"/>
        <v>0</v>
      </c>
    </row>
    <row r="36" spans="1:16" ht="19.5" customHeight="1" thickBot="1" x14ac:dyDescent="0.25">
      <c r="A36" s="62" t="s">
        <v>24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9">
        <f t="shared" si="5"/>
        <v>0</v>
      </c>
    </row>
    <row r="37" spans="1:16" ht="19.5" customHeight="1" thickBot="1" x14ac:dyDescent="0.25">
      <c r="A37" s="61" t="s">
        <v>24</v>
      </c>
      <c r="B37" s="200"/>
      <c r="C37" s="201"/>
      <c r="D37" s="158"/>
      <c r="E37" s="202"/>
      <c r="F37" s="202"/>
      <c r="G37" s="159"/>
      <c r="H37" s="158"/>
      <c r="I37" s="159"/>
      <c r="J37" s="158"/>
      <c r="K37" s="159"/>
      <c r="L37" s="150"/>
      <c r="M37" s="151"/>
      <c r="N37" s="161"/>
      <c r="O37" s="162"/>
      <c r="P37" s="59">
        <f t="shared" si="5"/>
        <v>0</v>
      </c>
    </row>
    <row r="38" spans="1:16" ht="19.5" customHeight="1" thickBot="1" x14ac:dyDescent="0.25">
      <c r="A38" s="62" t="s">
        <v>24</v>
      </c>
      <c r="B38" s="158"/>
      <c r="C38" s="159"/>
      <c r="D38" s="115"/>
      <c r="E38" s="152"/>
      <c r="F38" s="152"/>
      <c r="G38" s="116"/>
      <c r="H38" s="115"/>
      <c r="I38" s="116"/>
      <c r="J38" s="115"/>
      <c r="K38" s="116"/>
      <c r="L38" s="150"/>
      <c r="M38" s="151"/>
      <c r="N38" s="161"/>
      <c r="O38" s="162"/>
      <c r="P38" s="59">
        <f t="shared" si="5"/>
        <v>0</v>
      </c>
    </row>
    <row r="39" spans="1:16" ht="18.75" customHeight="1" x14ac:dyDescent="0.2">
      <c r="A39" s="62" t="s">
        <v>24</v>
      </c>
      <c r="B39" s="158"/>
      <c r="C39" s="159"/>
      <c r="D39" s="115"/>
      <c r="E39" s="152"/>
      <c r="F39" s="152"/>
      <c r="G39" s="116"/>
      <c r="H39" s="115"/>
      <c r="I39" s="116"/>
      <c r="J39" s="115"/>
      <c r="K39" s="116"/>
      <c r="L39" s="150"/>
      <c r="M39" s="151"/>
      <c r="N39" s="161"/>
      <c r="O39" s="162"/>
      <c r="P39" s="59">
        <f t="shared" si="5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2026-04-03T16:07:46Z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