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son Gunnels\OneDrive - National TAB\Desktop\CHIPOTLE\5571\"/>
    </mc:Choice>
  </mc:AlternateContent>
  <xr:revisionPtr revIDLastSave="0" documentId="13_ncr:1_{4E2DBA84-3154-4965-A2F0-E8FD2D46EF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<sst xmlns="http://schemas.openxmlformats.org/spreadsheetml/2006/main" count="74" uniqueCount="48">
  <si>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</si>
  <si>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</si>
  <si>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</si>
  <si>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</si>
  <si>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</si>
  <si>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</si>
  <si>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</si>
  <si>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</si>
  <si>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</si>
  <si>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</si>
  <si>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</si>
  <si>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</si>
  <si>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</si>
  <si>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</si>
  <si>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</si>
  <si>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</si>
  <si>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</si>
  <si>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</si>
  <si>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</si>
  <si>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</si>
  <si>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</si>
  <si>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</si>
  <si>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</si>
  <si>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</si>
  <si>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</si>
  <si>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</si>
  <si>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</si>
  <si>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</si>
  <si>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</si>
  <si>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</si>
  <si>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</si>
  <si>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</si>
  <si>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</si>
  <si>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</si>
  <si>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</si>
  <si>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</si>
  <si>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</si>
  <si>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</si>
  <si>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</si>
  <si>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</si>
  <si>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</si>
  <si>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</si>
  <si>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</si>
  <si>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</si>
  <si>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</si>
  <si>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</si>
  <si>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 xml:space="preserve">KITCHEN </t>
  </si>
  <si>
    <t xml:space="preserve">RTU2 economizer non-functional.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</si>
</sst>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123077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69" zoomScaleNormal="55" zoomScaleSheetLayoutView="55" workbookViewId="0">
      <selection activeCell="A22" sqref="A22:P24"/>
    </sheetView>
  </sheetViews>
  <sheetFormatPr defaultColWidth="9.33203125" defaultRowHeight="13.2" x14ac:dyDescent="0.25"/>
  <cols>
    <col min="1" max="1" width="10.5546875" style="1" customWidth="1"/>
    <col min="2" max="2" width="12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33203125" style="1" hidden="1" customWidth="1"/>
    <col min="22" max="16384" width="9.3320312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3">
      <c r="A6" s="75" t="s">
        <v>13</v>
      </c>
      <c r="B6" s="73" t="s">
        <v>46</v>
      </c>
      <c r="C6" s="23">
        <v>3500</v>
      </c>
      <c r="D6" s="24">
        <v>3499</v>
      </c>
      <c r="E6" s="23">
        <f t="shared" ref="E6:F7" si="0">C6-G6</f>
        <v>3000</v>
      </c>
      <c r="F6" s="24">
        <f t="shared" si="0"/>
        <v>2981</v>
      </c>
      <c r="G6" s="25">
        <v>500</v>
      </c>
      <c r="H6" s="26">
        <v>518</v>
      </c>
      <c r="I6" s="27">
        <f>G6/C6</f>
        <v>0.14285714285714285</v>
      </c>
      <c r="J6" s="28">
        <f>H6/D6</f>
        <v>0.14804229779937125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42</v>
      </c>
      <c r="C7" s="23">
        <v>4400</v>
      </c>
      <c r="D7" s="36">
        <v>4394</v>
      </c>
      <c r="E7" s="35">
        <f t="shared" si="0"/>
        <v>3400</v>
      </c>
      <c r="F7" s="36">
        <f t="shared" si="0"/>
        <v>4268</v>
      </c>
      <c r="G7" s="37">
        <v>1000</v>
      </c>
      <c r="H7" s="38">
        <v>126</v>
      </c>
      <c r="I7" s="39">
        <f t="shared" ref="I7:J7" si="1">G7/C7</f>
        <v>0.22727272727272727</v>
      </c>
      <c r="J7" s="40">
        <f t="shared" si="1"/>
        <v>2.8675466545289029E-2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1353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2479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153</v>
      </c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7900</v>
      </c>
      <c r="D11" s="78">
        <f t="shared" si="2"/>
        <v>7893</v>
      </c>
      <c r="E11" s="77">
        <f t="shared" si="2"/>
        <v>6400</v>
      </c>
      <c r="F11" s="78">
        <f t="shared" si="2"/>
        <v>7249</v>
      </c>
      <c r="G11" s="79">
        <f t="shared" si="2"/>
        <v>1500</v>
      </c>
      <c r="H11" s="80">
        <f t="shared" si="2"/>
        <v>644</v>
      </c>
      <c r="I11" s="81"/>
      <c r="J11" s="82"/>
      <c r="K11" s="79">
        <f t="shared" ref="K11:P11" si="3">SUM(K6:K10)</f>
        <v>1300</v>
      </c>
      <c r="L11" s="80">
        <f t="shared" si="3"/>
        <v>1353</v>
      </c>
      <c r="M11" s="104">
        <f t="shared" si="3"/>
        <v>2550</v>
      </c>
      <c r="N11" s="83">
        <f t="shared" si="3"/>
        <v>2479</v>
      </c>
      <c r="O11" s="84">
        <f t="shared" si="3"/>
        <v>150</v>
      </c>
      <c r="P11" s="85">
        <f t="shared" si="3"/>
        <v>153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0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1997</v>
      </c>
      <c r="F15" s="121" t="s">
        <v>25</v>
      </c>
      <c r="G15" s="122"/>
      <c r="H15" s="181">
        <v>-5.0999999999999997E-2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2632</v>
      </c>
      <c r="F16" s="123" t="s">
        <v>27</v>
      </c>
      <c r="G16" s="124"/>
      <c r="H16" s="184">
        <v>-0.05</v>
      </c>
      <c r="I16" s="185"/>
      <c r="J16" s="186"/>
      <c r="L16" s="171" t="s">
        <v>28</v>
      </c>
      <c r="M16" s="171"/>
      <c r="N16" s="171"/>
      <c r="O16" s="171"/>
      <c r="P16" s="102">
        <f>IF(R15=TRUE, 1, 0)</f>
        <v>1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-635</v>
      </c>
      <c r="F17" s="202" t="s">
        <v>30</v>
      </c>
      <c r="G17" s="203"/>
      <c r="H17" s="187">
        <v>-5.1999999999999998E-2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0</v>
      </c>
    </row>
    <row r="18" spans="1:18" ht="16.5" customHeight="1" thickBot="1" x14ac:dyDescent="0.3">
      <c r="F18" s="137" t="s">
        <v>31</v>
      </c>
      <c r="G18" s="138"/>
      <c r="H18" s="178">
        <f>AVERAGE(H15:J17)</f>
        <v>-5.0999999999999997E-2</v>
      </c>
      <c r="I18" s="179"/>
      <c r="J18" s="180"/>
      <c r="L18" s="167" t="s">
        <v>32</v>
      </c>
      <c r="M18" s="167"/>
      <c r="N18" s="167"/>
      <c r="O18" s="167"/>
      <c r="P18" s="97">
        <f>IF(R17=TRUE, 1, 0)</f>
        <v>0</v>
      </c>
    </row>
    <row r="19" spans="1:18" ht="13.9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9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 t="s">
        <v>47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Jackson Gunnels</cp:lastModifiedBy>
  <cp:revision/>
  <dcterms:created xsi:type="dcterms:W3CDTF">2015-11-16T19:09:52Z</dcterms:created>
  <dcterms:modified xsi:type="dcterms:W3CDTF">2025-11-25T22:08:19Z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