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 (2)" sheetId="1" r:id="rId4"/>
  </sheets>
  <definedNames>
    <definedName localSheetId="0" name="Z_B8AA0815_1419_45DA_B979_4E52F8F5EA9B_.wvu.Cols">'SUMMARY (2)'!$P:$P</definedName>
  </definedNames>
  <calcPr/>
</workbook>
</file>

<file path=xl/sharedStrings.xml><?xml version="1.0" encoding="utf-8"?>
<sst xmlns="http://schemas.openxmlformats.org/spreadsheetml/2006/main" count="102" uniqueCount="74">
  <si>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</si>
  <si>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</si>
  <si>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</si>
  <si>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</si>
  <si>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</si>
  <si>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</si>
  <si>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</si>
  <si>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</si>
  <si>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</si>
  <si>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</si>
  <si>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</si>
  <si>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</si>
  <si>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</si>
  <si>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</si>
  <si>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 xml:space="preserve">SALES </t>
  </si>
  <si>
    <t>RTU-2</t>
  </si>
  <si>
    <t>BRK ROOM</t>
  </si>
  <si>
    <t>RTU-3</t>
  </si>
  <si>
    <t>BAKERY</t>
  </si>
  <si>
    <t>RTU-4</t>
  </si>
  <si>
    <t>DELI</t>
  </si>
  <si>
    <t>RTU-5</t>
  </si>
  <si>
    <t>PHARM.</t>
  </si>
  <si>
    <t>RTU-6</t>
  </si>
  <si>
    <t>RTU-7</t>
  </si>
  <si>
    <t>RTU-8</t>
  </si>
  <si>
    <t>LIQ. DEPT</t>
  </si>
  <si>
    <t>RTU-9</t>
  </si>
  <si>
    <t>OLO</t>
  </si>
  <si>
    <t>RTU-10</t>
  </si>
  <si>
    <t>ENTRY VEST.</t>
  </si>
  <si>
    <t>RTU-11</t>
  </si>
  <si>
    <t>PRODUCE</t>
  </si>
  <si>
    <t>MUA-1</t>
  </si>
  <si>
    <t>HOOD</t>
  </si>
  <si>
    <t xml:space="preserve"> </t>
  </si>
  <si>
    <t>EF-1</t>
  </si>
  <si>
    <t>KH-1</t>
  </si>
  <si>
    <t>EF-2</t>
  </si>
  <si>
    <t>KH-2</t>
  </si>
  <si>
    <t>EF-3</t>
  </si>
  <si>
    <t>KH-3</t>
  </si>
  <si>
    <t>EF-4</t>
  </si>
  <si>
    <t>KH-4</t>
  </si>
  <si>
    <t>EF-5</t>
  </si>
  <si>
    <t>KH-5</t>
  </si>
  <si>
    <t>EF-8</t>
  </si>
  <si>
    <t>TOILET EXH.</t>
  </si>
  <si>
    <t>EF-10</t>
  </si>
  <si>
    <t>UNI. TOILET.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</si>
  <si>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</si>
  <si>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</si>
  <si>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</si>
  <si>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</si>
  <si>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</si>
  <si>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</si>
  <si>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</si>
  <si>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</si>
  <si>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</si>
  <si>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</si>
  <si>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</si>
  <si>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</si>
  <si>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</si>
  <si>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</si>
  <si>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</si>
  <si>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</si>
  <si>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 xml:space="preserve">[1] Building Pressure Measured at OLO door in main vestibule. [2] RTU-8 economizer not functional-unable to set [3] EF-2 / EF-4 not used, hoods have no cooking equipment installed. [3] Restroom Exhaust not functional. 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</si>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</sst>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%"/>
    <numFmt numFmtId="165" formatCode="0.####"/>
  </numFmts>
  <fonts count="17">
    <font>
      <sz val="10.0"/>
      <color rgb="FF000000"/>
      <name val="Arial"/>
      <scheme val="minor"/>
    </font>
    <font>
      <sz val="10.0"/>
      <color rgb="FF000000"/>
      <name val="Arial"/>
    </font>
    <font>
      <b/>
      <sz val="14.0"/>
      <color rgb="FF000000"/>
      <name val="Arial"/>
    </font>
    <font/>
    <font>
      <sz val="10.0"/>
      <color rgb="FFFF0000"/>
      <name val="Arial"/>
    </font>
    <font>
      <sz val="10.0"/>
      <color rgb="FF0000FF"/>
      <name val="Arial"/>
    </font>
    <font>
      <b/>
      <sz val="10.0"/>
      <color rgb="FF000000"/>
      <name val="Arial"/>
    </font>
    <font>
      <sz val="8.0"/>
      <color rgb="FF000000"/>
      <name val="Arial"/>
    </font>
    <font>
      <b/>
      <sz val="11.0"/>
      <color rgb="FF000000"/>
      <name val="Arial"/>
    </font>
    <font>
      <b/>
      <sz val="12.0"/>
      <color rgb="FF000000"/>
      <name val="Arial"/>
    </font>
    <font>
      <sz val="14.0"/>
      <color rgb="FFFFFFFF"/>
      <name val="Arial"/>
    </font>
    <font>
      <sz val="12.0"/>
      <color rgb="FF000000"/>
      <name val="Arial"/>
    </font>
    <font>
      <sz val="11.0"/>
      <color rgb="FF000000"/>
      <name val="Arial"/>
    </font>
    <font>
      <i/>
      <sz val="9.0"/>
      <color rgb="FF000000"/>
      <name val="Arial"/>
    </font>
    <font>
      <sz val="12.0"/>
      <color rgb="FFFF0000"/>
      <name val="Arial"/>
    </font>
    <font>
      <sz val="14.0"/>
      <color rgb="FF000000"/>
      <name val="Arial"/>
    </font>
    <font>
      <b/>
      <sz val="7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D6E3BC"/>
        <bgColor rgb="FFD6E3BC"/>
      </patternFill>
    </fill>
  </fills>
  <borders count="83">
    <border/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right style="double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double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double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double">
        <color rgb="FF000000"/>
      </right>
      <top/>
      <bottom style="medium">
        <color rgb="FF000000"/>
      </bottom>
    </border>
    <border>
      <left style="double">
        <color rgb="FF000000"/>
      </left>
      <bottom style="medium">
        <color rgb="FF000000"/>
      </bottom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dotted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double">
        <color rgb="FF000000"/>
      </left>
      <top style="medium">
        <color rgb="FF000000"/>
      </top>
      <bottom style="thin">
        <color rgb="FF000000"/>
      </bottom>
    </border>
    <border>
      <left style="dotted">
        <color rgb="FF000000"/>
      </left>
      <right style="double">
        <color rgb="FF000000"/>
      </right>
      <top style="medium">
        <color rgb="FF000000"/>
      </top>
      <bottom style="thin">
        <color rgb="FF000000"/>
      </bottom>
    </border>
    <border>
      <left style="double">
        <color rgb="FF000000"/>
      </left>
      <top style="medium">
        <color rgb="FF000000"/>
      </top>
    </border>
    <border>
      <left style="dotted">
        <color rgb="FF000000"/>
      </left>
      <right style="double">
        <color rgb="FF000000"/>
      </right>
      <top style="medium">
        <color rgb="FF000000"/>
      </top>
    </border>
    <border>
      <left style="double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hair">
        <color rgb="FF000000"/>
      </left>
      <right style="double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left style="dotted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hair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dotted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dotted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</border>
    <border>
      <left style="dotted">
        <color rgb="FF000000"/>
      </left>
      <right style="double">
        <color rgb="FF000000"/>
      </right>
    </border>
    <border>
      <left style="double">
        <color rgb="FF000000"/>
      </left>
      <right/>
      <top/>
      <bottom style="thin">
        <color rgb="FF000000"/>
      </bottom>
    </border>
    <border>
      <left style="dotted">
        <color rgb="FF000000"/>
      </left>
      <right style="double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hair">
        <color rgb="FF000000"/>
      </left>
      <right style="double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double">
        <color rgb="FF000000"/>
      </right>
      <bottom style="medium">
        <color rgb="FF000000"/>
      </bottom>
    </border>
    <border>
      <left style="dotted">
        <color rgb="FF000000"/>
      </left>
      <right style="double">
        <color rgb="FF000000"/>
      </right>
      <bottom style="medium">
        <color rgb="FF000000"/>
      </bottom>
    </border>
    <border>
      <left/>
      <right/>
      <top/>
      <bottom style="medium">
        <color rgb="FF000000"/>
      </bottom>
    </border>
    <border>
      <left style="dotted">
        <color rgb="FF000000"/>
      </left>
      <right style="double">
        <color rgb="FF000000"/>
      </right>
      <top/>
      <bottom style="medium">
        <color rgb="FF000000"/>
      </bottom>
    </border>
    <border>
      <left style="double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bottom style="medium">
        <color rgb="FF000000"/>
      </bottom>
    </border>
    <border>
      <left/>
      <right/>
      <top/>
      <bottom/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 style="hair">
        <color rgb="FF000000"/>
      </left>
      <right style="medium">
        <color rgb="FF000000"/>
      </right>
    </border>
    <border>
      <left style="medium">
        <color rgb="FF000000"/>
      </left>
      <top style="medium">
        <color rgb="FF000000"/>
      </top>
      <bottom style="hair">
        <color rgb="FF000000"/>
      </bottom>
    </border>
    <border>
      <right style="medium">
        <color rgb="FF000000"/>
      </right>
      <top style="medium">
        <color rgb="FF000000"/>
      </top>
      <bottom style="hair">
        <color rgb="FF000000"/>
      </bottom>
    </border>
    <border>
      <top style="medium">
        <color rgb="FF000000"/>
      </top>
      <bottom style="hair">
        <color rgb="FF000000"/>
      </bottom>
    </border>
    <border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hair">
        <color rgb="FF000000"/>
      </top>
      <bottom style="hair">
        <color rgb="FF000000"/>
      </bottom>
    </border>
    <border>
      <right style="medium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top style="hair">
        <color rgb="FF000000"/>
      </top>
    </border>
    <border>
      <left/>
      <right/>
      <top style="hair">
        <color rgb="FF000000"/>
      </top>
      <bottom/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2" numFmtId="0" xfId="0" applyFont="1"/>
    <xf borderId="1" fillId="0" fontId="1" numFmtId="0" xfId="0" applyAlignment="1" applyBorder="1" applyFont="1">
      <alignment vertical="center"/>
    </xf>
    <xf borderId="2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vertical="center"/>
    </xf>
    <xf borderId="4" fillId="0" fontId="3" numFmtId="0" xfId="0" applyBorder="1" applyFont="1"/>
    <xf borderId="5" fillId="0" fontId="1" numFmtId="0" xfId="0" applyAlignment="1" applyBorder="1" applyFont="1">
      <alignment horizontal="center" vertical="center"/>
    </xf>
    <xf borderId="6" fillId="0" fontId="3" numFmtId="0" xfId="0" applyBorder="1" applyFont="1"/>
    <xf borderId="3" fillId="0" fontId="4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vertical="center"/>
    </xf>
    <xf borderId="3" fillId="0" fontId="5" numFmtId="0" xfId="0" applyAlignment="1" applyBorder="1" applyFont="1">
      <alignment horizontal="center" vertic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7" fillId="0" fontId="6" numFmtId="0" xfId="0" applyAlignment="1" applyBorder="1" applyFont="1">
      <alignment horizontal="left" vertical="center"/>
    </xf>
    <xf borderId="8" fillId="0" fontId="1" numFmtId="0" xfId="0" applyAlignment="1" applyBorder="1" applyFont="1">
      <alignment horizontal="center" vertical="center"/>
    </xf>
    <xf borderId="9" fillId="0" fontId="1" numFmtId="0" xfId="0" applyAlignment="1" applyBorder="1" applyFont="1">
      <alignment vertical="center"/>
    </xf>
    <xf borderId="10" fillId="0" fontId="1" numFmtId="0" xfId="0" applyAlignment="1" applyBorder="1" applyFont="1">
      <alignment vertical="center"/>
    </xf>
    <xf borderId="11" fillId="0" fontId="1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center" vertical="center"/>
    </xf>
    <xf borderId="9" fillId="0" fontId="4" numFmtId="0" xfId="0" applyAlignment="1" applyBorder="1" applyFont="1">
      <alignment vertical="center"/>
    </xf>
    <xf borderId="10" fillId="0" fontId="4" numFmtId="0" xfId="0" applyAlignment="1" applyBorder="1" applyFont="1">
      <alignment vertical="center"/>
    </xf>
    <xf borderId="12" fillId="2" fontId="4" numFmtId="0" xfId="0" applyAlignment="1" applyBorder="1" applyFill="1" applyFont="1">
      <alignment vertical="center"/>
    </xf>
    <xf borderId="13" fillId="2" fontId="4" numFmtId="0" xfId="0" applyAlignment="1" applyBorder="1" applyFont="1">
      <alignment vertical="center"/>
    </xf>
    <xf borderId="11" fillId="0" fontId="4" numFmtId="0" xfId="0" applyAlignment="1" applyBorder="1" applyFont="1">
      <alignment vertical="center"/>
    </xf>
    <xf borderId="7" fillId="0" fontId="4" numFmtId="0" xfId="0" applyAlignment="1" applyBorder="1" applyFont="1">
      <alignment vertical="center"/>
    </xf>
    <xf borderId="14" fillId="0" fontId="5" numFmtId="0" xfId="0" applyAlignment="1" applyBorder="1" applyFont="1">
      <alignment vertical="center"/>
    </xf>
    <xf borderId="15" fillId="0" fontId="5" numFmtId="0" xfId="0" applyAlignment="1" applyBorder="1" applyFont="1">
      <alignment vertical="center"/>
    </xf>
    <xf borderId="16" fillId="0" fontId="1" numFmtId="0" xfId="0" applyAlignment="1" applyBorder="1" applyFont="1">
      <alignment horizontal="left" vertical="center"/>
    </xf>
    <xf borderId="17" fillId="0" fontId="7" numFmtId="0" xfId="0" applyAlignment="1" applyBorder="1" applyFont="1">
      <alignment vertical="center"/>
    </xf>
    <xf borderId="18" fillId="0" fontId="1" numFmtId="0" xfId="0" applyAlignment="1" applyBorder="1" applyFont="1">
      <alignment horizontal="center" vertical="center"/>
    </xf>
    <xf borderId="19" fillId="0" fontId="1" numFmtId="0" xfId="0" applyAlignment="1" applyBorder="1" applyFont="1">
      <alignment horizontal="center" readingOrder="0" vertical="center"/>
    </xf>
    <xf borderId="19" fillId="0" fontId="1" numFmtId="0" xfId="0" applyAlignment="1" applyBorder="1" applyFont="1">
      <alignment horizontal="center" vertical="center"/>
    </xf>
    <xf borderId="18" fillId="0" fontId="4" numFmtId="0" xfId="0" applyAlignment="1" applyBorder="1" applyFont="1">
      <alignment horizontal="center" vertical="center"/>
    </xf>
    <xf borderId="19" fillId="0" fontId="4" numFmtId="0" xfId="0" applyAlignment="1" applyBorder="1" applyFont="1">
      <alignment horizontal="center" readingOrder="0" vertical="center"/>
    </xf>
    <xf borderId="20" fillId="0" fontId="4" numFmtId="164" xfId="0" applyAlignment="1" applyBorder="1" applyFont="1" applyNumberFormat="1">
      <alignment horizontal="center" vertical="center"/>
    </xf>
    <xf borderId="21" fillId="0" fontId="4" numFmtId="164" xfId="0" applyAlignment="1" applyBorder="1" applyFont="1" applyNumberFormat="1">
      <alignment horizontal="center" vertical="center"/>
    </xf>
    <xf borderId="22" fillId="3" fontId="4" numFmtId="0" xfId="0" applyAlignment="1" applyBorder="1" applyFill="1" applyFont="1">
      <alignment horizontal="center" vertical="center"/>
    </xf>
    <xf borderId="19" fillId="3" fontId="4" numFmtId="0" xfId="0" applyAlignment="1" applyBorder="1" applyFont="1">
      <alignment horizontal="center" vertical="center"/>
    </xf>
    <xf borderId="23" fillId="3" fontId="5" numFmtId="0" xfId="0" applyAlignment="1" applyBorder="1" applyFont="1">
      <alignment horizontal="center" vertical="center"/>
    </xf>
    <xf borderId="24" fillId="3" fontId="5" numFmtId="0" xfId="0" applyAlignment="1" applyBorder="1" applyFont="1">
      <alignment horizontal="center" vertical="center"/>
    </xf>
    <xf borderId="22" fillId="3" fontId="5" numFmtId="0" xfId="0" applyAlignment="1" applyBorder="1" applyFont="1">
      <alignment horizontal="center" vertical="center"/>
    </xf>
    <xf borderId="19" fillId="3" fontId="5" numFmtId="0" xfId="0" applyAlignment="1" applyBorder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7" numFmtId="0" xfId="0" applyAlignment="1" applyFont="1">
      <alignment vertical="center"/>
    </xf>
    <xf borderId="25" fillId="0" fontId="1" numFmtId="0" xfId="0" applyAlignment="1" applyBorder="1" applyFont="1">
      <alignment horizontal="left" vertical="center"/>
    </xf>
    <xf borderId="26" fillId="0" fontId="7" numFmtId="0" xfId="0" applyAlignment="1" applyBorder="1" applyFont="1">
      <alignment vertical="center"/>
    </xf>
    <xf borderId="27" fillId="0" fontId="1" numFmtId="0" xfId="0" applyAlignment="1" applyBorder="1" applyFont="1">
      <alignment horizontal="center" vertical="center"/>
    </xf>
    <xf borderId="28" fillId="0" fontId="1" numFmtId="0" xfId="0" applyAlignment="1" applyBorder="1" applyFont="1">
      <alignment horizontal="center" readingOrder="0" vertical="center"/>
    </xf>
    <xf borderId="28" fillId="0" fontId="1" numFmtId="0" xfId="0" applyAlignment="1" applyBorder="1" applyFont="1">
      <alignment horizontal="center" vertical="center"/>
    </xf>
    <xf borderId="27" fillId="0" fontId="4" numFmtId="0" xfId="0" applyAlignment="1" applyBorder="1" applyFont="1">
      <alignment horizontal="center" vertical="center"/>
    </xf>
    <xf borderId="28" fillId="0" fontId="4" numFmtId="0" xfId="0" applyAlignment="1" applyBorder="1" applyFont="1">
      <alignment horizontal="center" readingOrder="0" vertical="center"/>
    </xf>
    <xf borderId="27" fillId="0" fontId="4" numFmtId="164" xfId="0" applyAlignment="1" applyBorder="1" applyFont="1" applyNumberFormat="1">
      <alignment horizontal="center" vertical="center"/>
    </xf>
    <xf borderId="28" fillId="0" fontId="4" numFmtId="164" xfId="0" applyAlignment="1" applyBorder="1" applyFont="1" applyNumberFormat="1">
      <alignment horizontal="center" vertical="center"/>
    </xf>
    <xf borderId="29" fillId="3" fontId="4" numFmtId="0" xfId="0" applyAlignment="1" applyBorder="1" applyFont="1">
      <alignment horizontal="center" vertical="center"/>
    </xf>
    <xf borderId="28" fillId="3" fontId="4" numFmtId="0" xfId="0" applyAlignment="1" applyBorder="1" applyFont="1">
      <alignment horizontal="center" vertical="center"/>
    </xf>
    <xf borderId="30" fillId="3" fontId="5" numFmtId="0" xfId="0" applyAlignment="1" applyBorder="1" applyFont="1">
      <alignment horizontal="center" vertical="center"/>
    </xf>
    <xf borderId="31" fillId="3" fontId="5" numFmtId="0" xfId="0" applyAlignment="1" applyBorder="1" applyFont="1">
      <alignment horizontal="center" vertical="center"/>
    </xf>
    <xf borderId="29" fillId="3" fontId="5" numFmtId="0" xfId="0" applyAlignment="1" applyBorder="1" applyFont="1">
      <alignment horizontal="center" vertical="center"/>
    </xf>
    <xf borderId="28" fillId="3" fontId="5" numFmtId="0" xfId="0" applyAlignment="1" applyBorder="1" applyFont="1">
      <alignment horizontal="center" vertical="center"/>
    </xf>
    <xf borderId="32" fillId="0" fontId="1" numFmtId="0" xfId="0" applyAlignment="1" applyBorder="1" applyFont="1">
      <alignment horizontal="left" vertical="center"/>
    </xf>
    <xf borderId="33" fillId="0" fontId="7" numFmtId="0" xfId="0" applyAlignment="1" applyBorder="1" applyFont="1">
      <alignment vertical="center"/>
    </xf>
    <xf borderId="34" fillId="0" fontId="1" numFmtId="0" xfId="0" applyAlignment="1" applyBorder="1" applyFont="1">
      <alignment horizontal="center" vertical="center"/>
    </xf>
    <xf borderId="35" fillId="0" fontId="1" numFmtId="0" xfId="0" applyAlignment="1" applyBorder="1" applyFont="1">
      <alignment horizontal="center" readingOrder="0" vertical="center"/>
    </xf>
    <xf borderId="35" fillId="0" fontId="1" numFmtId="0" xfId="0" applyAlignment="1" applyBorder="1" applyFont="1">
      <alignment horizontal="center" vertical="center"/>
    </xf>
    <xf borderId="34" fillId="0" fontId="4" numFmtId="0" xfId="0" applyAlignment="1" applyBorder="1" applyFont="1">
      <alignment horizontal="center" vertical="center"/>
    </xf>
    <xf borderId="35" fillId="0" fontId="4" numFmtId="0" xfId="0" applyAlignment="1" applyBorder="1" applyFont="1">
      <alignment horizontal="center" readingOrder="0" vertical="center"/>
    </xf>
    <xf borderId="36" fillId="0" fontId="4" numFmtId="164" xfId="0" applyAlignment="1" applyBorder="1" applyFont="1" applyNumberFormat="1">
      <alignment horizontal="center" vertical="center"/>
    </xf>
    <xf borderId="37" fillId="0" fontId="4" numFmtId="164" xfId="0" applyAlignment="1" applyBorder="1" applyFont="1" applyNumberFormat="1">
      <alignment horizontal="center" vertical="center"/>
    </xf>
    <xf borderId="38" fillId="3" fontId="4" numFmtId="0" xfId="0" applyAlignment="1" applyBorder="1" applyFont="1">
      <alignment horizontal="center" vertical="center"/>
    </xf>
    <xf borderId="39" fillId="3" fontId="4" numFmtId="0" xfId="0" applyAlignment="1" applyBorder="1" applyFont="1">
      <alignment horizontal="center" vertical="center"/>
    </xf>
    <xf borderId="40" fillId="3" fontId="5" numFmtId="0" xfId="0" applyAlignment="1" applyBorder="1" applyFont="1">
      <alignment horizontal="center" vertical="center"/>
    </xf>
    <xf borderId="41" fillId="3" fontId="5" numFmtId="0" xfId="0" applyAlignment="1" applyBorder="1" applyFont="1">
      <alignment horizontal="center" vertical="center"/>
    </xf>
    <xf borderId="38" fillId="3" fontId="5" numFmtId="0" xfId="0" applyAlignment="1" applyBorder="1" applyFont="1">
      <alignment horizontal="center" vertical="center"/>
    </xf>
    <xf borderId="39" fillId="3" fontId="5" numFmtId="0" xfId="0" applyAlignment="1" applyBorder="1" applyFont="1">
      <alignment horizontal="center" vertical="center"/>
    </xf>
    <xf borderId="33" fillId="0" fontId="7" numFmtId="0" xfId="0" applyAlignment="1" applyBorder="1" applyFont="1">
      <alignment readingOrder="0" vertical="center"/>
    </xf>
    <xf borderId="29" fillId="3" fontId="1" numFmtId="0" xfId="0" applyAlignment="1" applyBorder="1" applyFont="1">
      <alignment horizontal="center" vertical="center"/>
    </xf>
    <xf borderId="28" fillId="3" fontId="1" numFmtId="0" xfId="0" applyAlignment="1" applyBorder="1" applyFont="1">
      <alignment horizontal="center" vertical="center"/>
    </xf>
    <xf borderId="30" fillId="3" fontId="4" numFmtId="0" xfId="0" applyAlignment="1" applyBorder="1" applyFont="1">
      <alignment horizontal="center" vertical="center"/>
    </xf>
    <xf borderId="42" fillId="0" fontId="5" numFmtId="0" xfId="0" applyAlignment="1" applyBorder="1" applyFont="1">
      <alignment horizontal="center" vertical="center"/>
    </xf>
    <xf borderId="31" fillId="0" fontId="5" numFmtId="0" xfId="0" applyAlignment="1" applyBorder="1" applyFont="1">
      <alignment horizontal="center" readingOrder="0" vertical="center"/>
    </xf>
    <xf borderId="25" fillId="0" fontId="1" numFmtId="0" xfId="0" applyAlignment="1" applyBorder="1" applyFont="1">
      <alignment horizontal="left" readingOrder="0" vertical="center"/>
    </xf>
    <xf borderId="26" fillId="0" fontId="7" numFmtId="0" xfId="0" applyAlignment="1" applyBorder="1" applyFont="1">
      <alignment readingOrder="0" vertical="center"/>
    </xf>
    <xf borderId="42" fillId="0" fontId="5" numFmtId="0" xfId="0" applyAlignment="1" applyBorder="1" applyFont="1">
      <alignment horizontal="center" readingOrder="0" vertical="center"/>
    </xf>
    <xf borderId="27" fillId="0" fontId="5" numFmtId="0" xfId="0" applyAlignment="1" applyBorder="1" applyFont="1">
      <alignment horizontal="center" vertical="center"/>
    </xf>
    <xf borderId="28" fillId="0" fontId="5" numFmtId="0" xfId="0" applyAlignment="1" applyBorder="1" applyFont="1">
      <alignment horizontal="center" readingOrder="0" vertical="center"/>
    </xf>
    <xf borderId="7" fillId="0" fontId="6" numFmtId="0" xfId="0" applyAlignment="1" applyBorder="1" applyFont="1">
      <alignment horizontal="center" vertical="center"/>
    </xf>
    <xf borderId="43" fillId="0" fontId="3" numFmtId="0" xfId="0" applyBorder="1" applyFont="1"/>
    <xf borderId="14" fillId="0" fontId="1" numFmtId="0" xfId="0" applyAlignment="1" applyBorder="1" applyFont="1">
      <alignment horizontal="center" vertical="center"/>
    </xf>
    <xf borderId="44" fillId="0" fontId="1" numFmtId="0" xfId="0" applyAlignment="1" applyBorder="1" applyFont="1">
      <alignment horizontal="center" vertical="center"/>
    </xf>
    <xf borderId="14" fillId="0" fontId="4" numFmtId="0" xfId="0" applyAlignment="1" applyBorder="1" applyFont="1">
      <alignment horizontal="center" vertical="center"/>
    </xf>
    <xf borderId="44" fillId="0" fontId="4" numFmtId="0" xfId="0" applyAlignment="1" applyBorder="1" applyFont="1">
      <alignment horizontal="center" vertical="center"/>
    </xf>
    <xf borderId="45" fillId="3" fontId="4" numFmtId="0" xfId="0" applyAlignment="1" applyBorder="1" applyFont="1">
      <alignment horizontal="center" vertical="center"/>
    </xf>
    <xf borderId="46" fillId="3" fontId="4" numFmtId="0" xfId="0" applyAlignment="1" applyBorder="1" applyFont="1">
      <alignment horizontal="center" vertical="center"/>
    </xf>
    <xf borderId="47" fillId="0" fontId="5" numFmtId="0" xfId="0" applyAlignment="1" applyBorder="1" applyFont="1">
      <alignment horizontal="center" vertical="center"/>
    </xf>
    <xf borderId="48" fillId="0" fontId="5" numFmtId="0" xfId="0" applyAlignment="1" applyBorder="1" applyFont="1">
      <alignment horizontal="center" vertical="center"/>
    </xf>
    <xf borderId="14" fillId="0" fontId="5" numFmtId="0" xfId="0" applyAlignment="1" applyBorder="1" applyFont="1">
      <alignment horizontal="center" vertical="center"/>
    </xf>
    <xf borderId="44" fillId="0" fontId="5" numFmtId="0" xfId="0" applyAlignment="1" applyBorder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4" numFmtId="0" xfId="0" applyAlignment="1" applyFont="1">
      <alignment horizontal="center" vertical="center"/>
    </xf>
    <xf borderId="49" fillId="2" fontId="4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8" numFmtId="0" xfId="0" applyAlignment="1" applyFont="1">
      <alignment vertical="center"/>
    </xf>
    <xf borderId="0" fillId="0" fontId="5" numFmtId="0" xfId="0" applyAlignment="1" applyFont="1">
      <alignment vertical="center"/>
    </xf>
    <xf borderId="1" fillId="0" fontId="8" numFmtId="0" xfId="0" applyAlignment="1" applyBorder="1" applyFont="1">
      <alignment horizontal="center" shrinkToFit="0" vertical="center" wrapText="1"/>
    </xf>
    <xf borderId="50" fillId="0" fontId="3" numFmtId="0" xfId="0" applyBorder="1" applyFont="1"/>
    <xf borderId="1" fillId="0" fontId="6" numFmtId="0" xfId="0" applyAlignment="1" applyBorder="1" applyFont="1">
      <alignment horizontal="center" shrinkToFit="0" vertical="center" wrapText="1"/>
    </xf>
    <xf borderId="51" fillId="0" fontId="3" numFmtId="0" xfId="0" applyBorder="1" applyFont="1"/>
    <xf borderId="48" fillId="0" fontId="6" numFmtId="0" xfId="0" applyBorder="1" applyFont="1"/>
    <xf borderId="48" fillId="0" fontId="1" numFmtId="0" xfId="0" applyBorder="1" applyFont="1"/>
    <xf borderId="52" fillId="0" fontId="9" numFmtId="0" xfId="0" applyAlignment="1" applyBorder="1" applyFont="1">
      <alignment horizontal="center" vertical="center"/>
    </xf>
    <xf borderId="5" fillId="0" fontId="3" numFmtId="0" xfId="0" applyBorder="1" applyFont="1"/>
    <xf borderId="53" fillId="0" fontId="9" numFmtId="0" xfId="0" applyAlignment="1" applyBorder="1" applyFont="1">
      <alignment horizontal="center" vertical="center"/>
    </xf>
    <xf borderId="7" fillId="0" fontId="3" numFmtId="0" xfId="0" applyBorder="1" applyFont="1"/>
    <xf borderId="11" fillId="0" fontId="3" numFmtId="0" xfId="0" applyBorder="1" applyFont="1"/>
    <xf borderId="48" fillId="0" fontId="3" numFmtId="0" xfId="0" applyBorder="1" applyFont="1"/>
    <xf borderId="51" fillId="0" fontId="7" numFmtId="0" xfId="0" applyAlignment="1" applyBorder="1" applyFont="1">
      <alignment horizontal="left" shrinkToFit="0" vertical="center" wrapText="1"/>
    </xf>
    <xf borderId="51" fillId="0" fontId="10" numFmtId="0" xfId="0" applyAlignment="1" applyBorder="1" applyFont="1">
      <alignment horizontal="right" vertical="center"/>
    </xf>
    <xf borderId="1" fillId="0" fontId="11" numFmtId="0" xfId="0" applyAlignment="1" applyBorder="1" applyFont="1">
      <alignment horizontal="center"/>
    </xf>
    <xf borderId="54" fillId="0" fontId="11" numFmtId="0" xfId="0" applyAlignment="1" applyBorder="1" applyFont="1">
      <alignment horizontal="center"/>
    </xf>
    <xf borderId="55" fillId="0" fontId="11" numFmtId="0" xfId="0" applyAlignment="1" applyBorder="1" applyFont="1">
      <alignment horizontal="center"/>
    </xf>
    <xf borderId="56" fillId="0" fontId="12" numFmtId="0" xfId="0" applyAlignment="1" applyBorder="1" applyFont="1">
      <alignment horizontal="center" vertical="center"/>
    </xf>
    <xf borderId="57" fillId="0" fontId="3" numFmtId="0" xfId="0" applyBorder="1" applyFont="1"/>
    <xf borderId="56" fillId="0" fontId="12" numFmtId="165" xfId="0" applyAlignment="1" applyBorder="1" applyFont="1" applyNumberFormat="1">
      <alignment horizontal="center" readingOrder="0" vertical="center"/>
    </xf>
    <xf borderId="58" fillId="0" fontId="3" numFmtId="0" xfId="0" applyBorder="1" applyFont="1"/>
    <xf borderId="59" fillId="0" fontId="3" numFmtId="0" xfId="0" applyBorder="1" applyFont="1"/>
    <xf borderId="59" fillId="0" fontId="1" numFmtId="0" xfId="0" applyAlignment="1" applyBorder="1" applyFont="1">
      <alignment vertical="center"/>
    </xf>
    <xf borderId="60" fillId="0" fontId="11" numFmtId="0" xfId="0" applyAlignment="1" applyBorder="1" applyFont="1">
      <alignment horizontal="center"/>
    </xf>
    <xf borderId="61" fillId="0" fontId="3" numFmtId="0" xfId="0" applyBorder="1" applyFont="1"/>
    <xf borderId="62" fillId="0" fontId="11" numFmtId="0" xfId="0" applyAlignment="1" applyBorder="1" applyFont="1">
      <alignment horizontal="center"/>
    </xf>
    <xf borderId="63" fillId="0" fontId="12" numFmtId="0" xfId="0" applyAlignment="1" applyBorder="1" applyFont="1">
      <alignment horizontal="center" vertical="center"/>
    </xf>
    <xf borderId="64" fillId="0" fontId="3" numFmtId="0" xfId="0" applyBorder="1" applyFont="1"/>
    <xf borderId="63" fillId="0" fontId="12" numFmtId="165" xfId="0" applyAlignment="1" applyBorder="1" applyFont="1" applyNumberFormat="1">
      <alignment horizontal="center" vertical="center"/>
    </xf>
    <xf borderId="65" fillId="0" fontId="3" numFmtId="0" xfId="0" applyBorder="1" applyFont="1"/>
    <xf borderId="66" fillId="0" fontId="7" numFmtId="0" xfId="0" applyAlignment="1" applyBorder="1" applyFont="1">
      <alignment horizontal="left" shrinkToFit="0" vertical="center" wrapText="1"/>
    </xf>
    <xf borderId="66" fillId="0" fontId="3" numFmtId="0" xfId="0" applyBorder="1" applyFont="1"/>
    <xf borderId="67" fillId="2" fontId="10" numFmtId="0" xfId="0" applyAlignment="1" applyBorder="1" applyFont="1">
      <alignment horizontal="right" vertical="center"/>
    </xf>
    <xf borderId="52" fillId="4" fontId="9" numFmtId="0" xfId="0" applyAlignment="1" applyBorder="1" applyFill="1" applyFont="1">
      <alignment horizontal="center"/>
    </xf>
    <xf borderId="68" fillId="0" fontId="3" numFmtId="0" xfId="0" applyBorder="1" applyFont="1"/>
    <xf borderId="69" fillId="4" fontId="11" numFmtId="0" xfId="0" applyAlignment="1" applyBorder="1" applyFont="1">
      <alignment horizontal="center"/>
    </xf>
    <xf borderId="53" fillId="4" fontId="11" numFmtId="0" xfId="0" applyAlignment="1" applyBorder="1" applyFont="1">
      <alignment horizontal="center"/>
    </xf>
    <xf borderId="60" fillId="0" fontId="12" numFmtId="0" xfId="0" applyAlignment="1" applyBorder="1" applyFont="1">
      <alignment horizontal="center" vertical="center"/>
    </xf>
    <xf borderId="70" fillId="0" fontId="3" numFmtId="0" xfId="0" applyBorder="1" applyFont="1"/>
    <xf borderId="60" fillId="0" fontId="12" numFmtId="165" xfId="0" applyAlignment="1" applyBorder="1" applyFont="1" applyNumberFormat="1">
      <alignment horizontal="center" vertical="center"/>
    </xf>
    <xf borderId="52" fillId="4" fontId="8" numFmtId="0" xfId="0" applyAlignment="1" applyBorder="1" applyFont="1">
      <alignment horizontal="center" vertical="center"/>
    </xf>
    <xf borderId="52" fillId="4" fontId="8" numFmtId="165" xfId="0" applyAlignment="1" applyBorder="1" applyFont="1" applyNumberFormat="1">
      <alignment horizontal="center" vertical="center"/>
    </xf>
    <xf borderId="0" fillId="0" fontId="7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right" vertical="center"/>
    </xf>
    <xf borderId="0" fillId="0" fontId="13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left" vertical="center"/>
    </xf>
    <xf borderId="0" fillId="0" fontId="11" numFmtId="0" xfId="0" applyAlignment="1" applyFont="1">
      <alignment horizontal="left" vertical="center"/>
    </xf>
    <xf borderId="0" fillId="0" fontId="1" numFmtId="0" xfId="0" applyAlignment="1" applyFont="1">
      <alignment horizontal="left" shrinkToFit="0" vertical="top" wrapText="1"/>
    </xf>
    <xf borderId="0" fillId="0" fontId="4" numFmtId="0" xfId="0" applyAlignment="1" applyFont="1">
      <alignment horizontal="left" shrinkToFit="0" vertical="top" wrapText="1"/>
    </xf>
    <xf borderId="1" fillId="0" fontId="15" numFmtId="0" xfId="0" applyAlignment="1" applyBorder="1" applyFont="1">
      <alignment horizontal="left" readingOrder="0" shrinkToFit="0" vertical="top" wrapText="1"/>
    </xf>
    <xf borderId="0" fillId="0" fontId="15" numFmtId="0" xfId="0" applyAlignment="1" applyFont="1">
      <alignment shrinkToFit="0" vertical="top" wrapText="1"/>
    </xf>
    <xf borderId="54" fillId="0" fontId="3" numFmtId="0" xfId="0" applyBorder="1" applyFont="1"/>
    <xf borderId="71" fillId="0" fontId="3" numFmtId="0" xfId="0" applyBorder="1" applyFont="1"/>
    <xf borderId="0" fillId="0" fontId="1" numFmtId="0" xfId="0" applyAlignment="1" applyFont="1">
      <alignment horizontal="left"/>
    </xf>
    <xf borderId="52" fillId="0" fontId="1" numFmtId="0" xfId="0" applyAlignment="1" applyBorder="1" applyFont="1">
      <alignment vertical="center"/>
    </xf>
    <xf borderId="0" fillId="0" fontId="16" numFmtId="0" xfId="0" applyAlignment="1" applyFont="1">
      <alignment vertical="center"/>
    </xf>
    <xf borderId="72" fillId="0" fontId="6" numFmtId="49" xfId="0" applyAlignment="1" applyBorder="1" applyFont="1" applyNumberFormat="1">
      <alignment horizontal="center" vertical="center"/>
    </xf>
    <xf borderId="52" fillId="0" fontId="1" numFmtId="49" xfId="0" applyAlignment="1" applyBorder="1" applyFont="1" applyNumberFormat="1">
      <alignment horizontal="center" vertical="center"/>
    </xf>
    <xf borderId="52" fillId="0" fontId="1" numFmtId="0" xfId="0" applyAlignment="1" applyBorder="1" applyFont="1">
      <alignment horizontal="center" vertical="center"/>
    </xf>
    <xf borderId="52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vertical="center"/>
    </xf>
    <xf borderId="72" fillId="0" fontId="1" numFmtId="0" xfId="0" applyAlignment="1" applyBorder="1" applyFont="1">
      <alignment horizontal="center" vertical="center"/>
    </xf>
    <xf borderId="73" fillId="0" fontId="1" numFmtId="49" xfId="0" applyAlignment="1" applyBorder="1" applyFont="1" applyNumberFormat="1">
      <alignment horizontal="left" vertical="center"/>
    </xf>
    <xf borderId="74" fillId="0" fontId="1" numFmtId="49" xfId="0" applyAlignment="1" applyBorder="1" applyFont="1" applyNumberFormat="1">
      <alignment horizontal="center" vertical="center"/>
    </xf>
    <xf borderId="75" fillId="0" fontId="3" numFmtId="0" xfId="0" applyBorder="1" applyFont="1"/>
    <xf borderId="74" fillId="0" fontId="1" numFmtId="0" xfId="0" applyAlignment="1" applyBorder="1" applyFont="1">
      <alignment horizontal="center" vertical="center"/>
    </xf>
    <xf borderId="76" fillId="0" fontId="3" numFmtId="0" xfId="0" applyBorder="1" applyFont="1"/>
    <xf borderId="77" fillId="0" fontId="1" numFmtId="0" xfId="0" applyAlignment="1" applyBorder="1" applyFont="1">
      <alignment horizontal="center" vertical="center"/>
    </xf>
    <xf borderId="78" fillId="0" fontId="3" numFmtId="0" xfId="0" applyBorder="1" applyFont="1"/>
    <xf borderId="77" fillId="0" fontId="4" numFmtId="0" xfId="0" applyAlignment="1" applyBorder="1" applyFont="1">
      <alignment horizontal="center" vertical="center"/>
    </xf>
    <xf borderId="77" fillId="0" fontId="5" numFmtId="0" xfId="0" applyAlignment="1" applyBorder="1" applyFont="1">
      <alignment horizontal="center" vertical="center"/>
    </xf>
    <xf borderId="79" fillId="0" fontId="1" numFmtId="0" xfId="0" applyAlignment="1" applyBorder="1" applyFont="1">
      <alignment horizontal="center" vertical="center"/>
    </xf>
    <xf borderId="80" fillId="0" fontId="1" numFmtId="0" xfId="0" applyAlignment="1" applyBorder="1" applyFont="1">
      <alignment horizontal="left" vertical="center"/>
    </xf>
    <xf borderId="81" fillId="0" fontId="1" numFmtId="0" xfId="0" applyAlignment="1" applyBorder="1" applyFont="1">
      <alignment horizontal="center" vertical="center"/>
    </xf>
    <xf borderId="82" fillId="0" fontId="3" numFmtId="0" xfId="0" applyBorder="1" applyFont="1"/>
    <xf borderId="81" fillId="0" fontId="1" numFmtId="0" xfId="0" applyAlignment="1" applyBorder="1" applyFont="1">
      <alignment horizontal="center" shrinkToFit="0" vertical="center" wrapText="1"/>
    </xf>
    <xf borderId="42" fillId="0" fontId="3" numFmtId="0" xfId="0" applyBorder="1" applyFont="1"/>
    <xf borderId="81" fillId="0" fontId="4" numFmtId="0" xfId="0" applyAlignment="1" applyBorder="1" applyFont="1">
      <alignment horizontal="center" vertical="center"/>
    </xf>
    <xf borderId="81" fillId="0" fontId="5" numFmtId="0" xfId="0" applyAlignment="1" applyBorder="1" applyFont="1">
      <alignment horizontal="center" vertical="center"/>
    </xf>
    <xf borderId="81" fillId="0" fontId="1" numFmtId="49" xfId="0" applyAlignment="1" applyBorder="1" applyFont="1" applyNumberFormat="1">
      <alignment horizontal="center" vertical="center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0</xdr:row>
      <xdr:rowOff>457200</xdr:rowOff>
    </xdr:from>
    <xdr:ext cx="2590800" cy="5048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0.5"/>
    <col customWidth="1" min="2" max="2" width="10.88"/>
    <col customWidth="1" min="3" max="3" width="10.63"/>
    <col customWidth="1" min="4" max="4" width="9.63"/>
    <col customWidth="1" min="5" max="5" width="9.5"/>
    <col customWidth="1" min="6" max="6" width="10.0"/>
    <col customWidth="1" min="7" max="7" width="8.5"/>
    <col customWidth="1" min="8" max="8" width="9.38"/>
    <col customWidth="1" min="9" max="9" width="8.63"/>
    <col customWidth="1" min="10" max="10" width="7.63"/>
    <col customWidth="1" min="11" max="11" width="8.5"/>
    <col customWidth="1" min="12" max="12" width="7.63"/>
    <col customWidth="1" min="13" max="13" width="8.38"/>
    <col customWidth="1" min="14" max="14" width="7.5"/>
    <col customWidth="1" min="15" max="15" width="8.0"/>
    <col customWidth="1" min="16" max="16" width="9.13"/>
    <col customWidth="1" min="17" max="17" width="17.5"/>
    <col customWidth="1" hidden="1" min="18" max="21" width="9.13"/>
    <col customWidth="1" min="22" max="26" width="9.13"/>
  </cols>
  <sheetData>
    <row r="1" ht="16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1.75" customHeight="1">
      <c r="A2" s="2" t="s">
        <v>0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9.75" customHeight="1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9.5" customHeight="1">
      <c r="A4" s="4"/>
      <c r="B4" s="5" t="s">
        <v>1</v>
      </c>
      <c r="C4" s="6" t="s">
        <v>2</v>
      </c>
      <c r="D4" s="7"/>
      <c r="E4" s="8" t="s">
        <v>3</v>
      </c>
      <c r="F4" s="9"/>
      <c r="G4" s="10" t="s">
        <v>4</v>
      </c>
      <c r="H4" s="7"/>
      <c r="I4" s="10" t="s">
        <v>5</v>
      </c>
      <c r="J4" s="7"/>
      <c r="K4" s="11" t="s">
        <v>6</v>
      </c>
      <c r="L4" s="9"/>
      <c r="M4" s="12" t="s">
        <v>7</v>
      </c>
      <c r="N4" s="7"/>
      <c r="O4" s="12" t="s">
        <v>8</v>
      </c>
      <c r="P4" s="7"/>
      <c r="Q4" s="13"/>
      <c r="R4" s="14"/>
      <c r="S4" s="1"/>
      <c r="T4" s="1"/>
      <c r="U4" s="1"/>
      <c r="V4" s="1"/>
      <c r="W4" s="1"/>
      <c r="X4" s="1"/>
      <c r="Y4" s="1"/>
      <c r="Z4" s="1"/>
    </row>
    <row r="5" ht="19.5" customHeight="1">
      <c r="A5" s="15" t="s">
        <v>9</v>
      </c>
      <c r="B5" s="16" t="s">
        <v>10</v>
      </c>
      <c r="C5" s="17" t="s">
        <v>11</v>
      </c>
      <c r="D5" s="18" t="s">
        <v>12</v>
      </c>
      <c r="E5" s="19" t="s">
        <v>11</v>
      </c>
      <c r="F5" s="20" t="s">
        <v>12</v>
      </c>
      <c r="G5" s="21" t="s">
        <v>11</v>
      </c>
      <c r="H5" s="22" t="s">
        <v>12</v>
      </c>
      <c r="I5" s="23" t="s">
        <v>11</v>
      </c>
      <c r="J5" s="24" t="s">
        <v>12</v>
      </c>
      <c r="K5" s="25" t="s">
        <v>11</v>
      </c>
      <c r="L5" s="26" t="s">
        <v>12</v>
      </c>
      <c r="M5" s="27" t="s">
        <v>11</v>
      </c>
      <c r="N5" s="28" t="s">
        <v>12</v>
      </c>
      <c r="O5" s="27" t="s">
        <v>11</v>
      </c>
      <c r="P5" s="28" t="s">
        <v>12</v>
      </c>
      <c r="Q5" s="13"/>
      <c r="R5" s="14"/>
      <c r="S5" s="1"/>
      <c r="T5" s="1"/>
      <c r="U5" s="1"/>
      <c r="V5" s="1"/>
      <c r="W5" s="1"/>
      <c r="X5" s="1"/>
      <c r="Y5" s="1"/>
      <c r="Z5" s="1"/>
    </row>
    <row r="6" ht="19.5" customHeight="1">
      <c r="A6" s="29" t="s">
        <v>13</v>
      </c>
      <c r="B6" s="30" t="s">
        <v>14</v>
      </c>
      <c r="C6" s="31">
        <v>14000.0</v>
      </c>
      <c r="D6" s="32">
        <v>14063.0</v>
      </c>
      <c r="E6" s="31">
        <f t="shared" ref="E6:F6" si="1">C6-G6</f>
        <v>9000</v>
      </c>
      <c r="F6" s="33">
        <f t="shared" si="1"/>
        <v>11979</v>
      </c>
      <c r="G6" s="34">
        <v>5000.0</v>
      </c>
      <c r="H6" s="35">
        <v>2084.0</v>
      </c>
      <c r="I6" s="36">
        <f t="shared" ref="I6:J6" si="2">G6/C6</f>
        <v>0.3571428571</v>
      </c>
      <c r="J6" s="37">
        <f t="shared" si="2"/>
        <v>0.1481902866</v>
      </c>
      <c r="K6" s="38"/>
      <c r="L6" s="39"/>
      <c r="M6" s="40"/>
      <c r="N6" s="41"/>
      <c r="O6" s="42"/>
      <c r="P6" s="43"/>
      <c r="Q6" s="44"/>
      <c r="R6" s="45"/>
      <c r="S6" s="1"/>
      <c r="T6" s="1"/>
      <c r="U6" s="1"/>
      <c r="V6" s="1"/>
      <c r="W6" s="1"/>
      <c r="X6" s="1"/>
      <c r="Y6" s="1"/>
      <c r="Z6" s="1"/>
    </row>
    <row r="7" ht="19.5" customHeight="1">
      <c r="A7" s="46" t="s">
        <v>15</v>
      </c>
      <c r="B7" s="47" t="s">
        <v>16</v>
      </c>
      <c r="C7" s="48">
        <v>800.0</v>
      </c>
      <c r="D7" s="49">
        <v>724.0</v>
      </c>
      <c r="E7" s="48">
        <f t="shared" ref="E7:F7" si="3">C7-G7</f>
        <v>600</v>
      </c>
      <c r="F7" s="50">
        <f t="shared" si="3"/>
        <v>620</v>
      </c>
      <c r="G7" s="51">
        <v>200.0</v>
      </c>
      <c r="H7" s="52">
        <v>104.0</v>
      </c>
      <c r="I7" s="53">
        <f t="shared" ref="I7:J7" si="4">G7/C7</f>
        <v>0.25</v>
      </c>
      <c r="J7" s="54">
        <f t="shared" si="4"/>
        <v>0.1436464088</v>
      </c>
      <c r="K7" s="55"/>
      <c r="L7" s="56"/>
      <c r="M7" s="57"/>
      <c r="N7" s="58"/>
      <c r="O7" s="59"/>
      <c r="P7" s="60"/>
      <c r="Q7" s="44"/>
      <c r="R7" s="45"/>
      <c r="S7" s="1"/>
      <c r="T7" s="1"/>
      <c r="U7" s="1"/>
      <c r="V7" s="1"/>
      <c r="W7" s="1"/>
      <c r="X7" s="1"/>
      <c r="Y7" s="1"/>
      <c r="Z7" s="1"/>
    </row>
    <row r="8" ht="19.5" customHeight="1">
      <c r="A8" s="46" t="s">
        <v>17</v>
      </c>
      <c r="B8" s="47" t="s">
        <v>18</v>
      </c>
      <c r="C8" s="48">
        <v>4000.0</v>
      </c>
      <c r="D8" s="49">
        <v>3641.0</v>
      </c>
      <c r="E8" s="48">
        <f t="shared" ref="E8:F8" si="5">C8-G8</f>
        <v>3000</v>
      </c>
      <c r="F8" s="50">
        <f t="shared" si="5"/>
        <v>3263</v>
      </c>
      <c r="G8" s="51">
        <v>1000.0</v>
      </c>
      <c r="H8" s="52">
        <v>378.0</v>
      </c>
      <c r="I8" s="53">
        <f t="shared" ref="I8:J8" si="6">G8/C8</f>
        <v>0.25</v>
      </c>
      <c r="J8" s="54">
        <f t="shared" si="6"/>
        <v>0.1038176325</v>
      </c>
      <c r="K8" s="55"/>
      <c r="L8" s="56"/>
      <c r="M8" s="57"/>
      <c r="N8" s="58"/>
      <c r="O8" s="59"/>
      <c r="P8" s="60"/>
      <c r="Q8" s="44"/>
      <c r="R8" s="45"/>
      <c r="S8" s="1"/>
      <c r="T8" s="1"/>
      <c r="U8" s="1"/>
      <c r="V8" s="1"/>
      <c r="W8" s="1"/>
      <c r="X8" s="1"/>
      <c r="Y8" s="1"/>
      <c r="Z8" s="1"/>
    </row>
    <row r="9" ht="19.5" customHeight="1">
      <c r="A9" s="46" t="s">
        <v>19</v>
      </c>
      <c r="B9" s="47" t="s">
        <v>20</v>
      </c>
      <c r="C9" s="48">
        <v>3000.0</v>
      </c>
      <c r="D9" s="49">
        <v>3219.0</v>
      </c>
      <c r="E9" s="48">
        <f t="shared" ref="E9:F9" si="7">C9-G9</f>
        <v>2250</v>
      </c>
      <c r="F9" s="50">
        <f t="shared" si="7"/>
        <v>2935</v>
      </c>
      <c r="G9" s="51">
        <v>750.0</v>
      </c>
      <c r="H9" s="52">
        <v>284.0</v>
      </c>
      <c r="I9" s="53">
        <f t="shared" ref="I9:J9" si="8">G9/C9</f>
        <v>0.25</v>
      </c>
      <c r="J9" s="54">
        <f t="shared" si="8"/>
        <v>0.08822615719</v>
      </c>
      <c r="K9" s="55"/>
      <c r="L9" s="56"/>
      <c r="M9" s="57"/>
      <c r="N9" s="58"/>
      <c r="O9" s="59"/>
      <c r="P9" s="60"/>
      <c r="Q9" s="44"/>
      <c r="R9" s="45"/>
      <c r="S9" s="1"/>
      <c r="T9" s="1"/>
      <c r="U9" s="1"/>
      <c r="V9" s="1"/>
      <c r="W9" s="1"/>
      <c r="X9" s="1"/>
      <c r="Y9" s="1"/>
      <c r="Z9" s="1"/>
    </row>
    <row r="10" ht="19.5" customHeight="1">
      <c r="A10" s="61" t="s">
        <v>21</v>
      </c>
      <c r="B10" s="62" t="s">
        <v>22</v>
      </c>
      <c r="C10" s="63">
        <v>800.0</v>
      </c>
      <c r="D10" s="64">
        <v>738.0</v>
      </c>
      <c r="E10" s="63">
        <f t="shared" ref="E10:F10" si="9">C10-G10</f>
        <v>600</v>
      </c>
      <c r="F10" s="65">
        <f t="shared" si="9"/>
        <v>637</v>
      </c>
      <c r="G10" s="66">
        <v>200.0</v>
      </c>
      <c r="H10" s="67">
        <v>101.0</v>
      </c>
      <c r="I10" s="68">
        <f t="shared" ref="I10:J10" si="10">G10/C10</f>
        <v>0.25</v>
      </c>
      <c r="J10" s="69">
        <f t="shared" si="10"/>
        <v>0.1368563686</v>
      </c>
      <c r="K10" s="70"/>
      <c r="L10" s="71"/>
      <c r="M10" s="72"/>
      <c r="N10" s="73"/>
      <c r="O10" s="74"/>
      <c r="P10" s="75"/>
      <c r="Q10" s="44"/>
      <c r="R10" s="45"/>
      <c r="S10" s="1"/>
      <c r="T10" s="1"/>
      <c r="U10" s="1"/>
      <c r="V10" s="1"/>
      <c r="W10" s="1"/>
      <c r="X10" s="1"/>
      <c r="Y10" s="1"/>
      <c r="Z10" s="1"/>
    </row>
    <row r="11" ht="19.5" customHeight="1">
      <c r="A11" s="46" t="s">
        <v>23</v>
      </c>
      <c r="B11" s="47" t="s">
        <v>14</v>
      </c>
      <c r="C11" s="48">
        <v>8000.0</v>
      </c>
      <c r="D11" s="49">
        <v>8700.0</v>
      </c>
      <c r="E11" s="48">
        <f t="shared" ref="E11:F11" si="11">C11-G11</f>
        <v>6000</v>
      </c>
      <c r="F11" s="50">
        <f t="shared" si="11"/>
        <v>8700</v>
      </c>
      <c r="G11" s="51">
        <v>2000.0</v>
      </c>
      <c r="H11" s="52">
        <v>0.0</v>
      </c>
      <c r="I11" s="53">
        <f t="shared" ref="I11:J11" si="12">G11/C11</f>
        <v>0.25</v>
      </c>
      <c r="J11" s="54">
        <f t="shared" si="12"/>
        <v>0</v>
      </c>
      <c r="K11" s="55"/>
      <c r="L11" s="56"/>
      <c r="M11" s="57"/>
      <c r="N11" s="58"/>
      <c r="O11" s="59"/>
      <c r="P11" s="60"/>
      <c r="Q11" s="44"/>
      <c r="R11" s="45"/>
      <c r="S11" s="1"/>
      <c r="T11" s="1"/>
      <c r="U11" s="1"/>
      <c r="V11" s="1"/>
      <c r="W11" s="1"/>
      <c r="X11" s="1"/>
      <c r="Y11" s="1"/>
      <c r="Z11" s="1"/>
    </row>
    <row r="12" ht="19.5" customHeight="1">
      <c r="A12" s="46" t="s">
        <v>24</v>
      </c>
      <c r="B12" s="47" t="s">
        <v>14</v>
      </c>
      <c r="C12" s="48">
        <v>8000.0</v>
      </c>
      <c r="D12" s="49">
        <v>8000.0</v>
      </c>
      <c r="E12" s="48">
        <f t="shared" ref="E12:F12" si="13">C12-G12</f>
        <v>6000</v>
      </c>
      <c r="F12" s="50">
        <f t="shared" si="13"/>
        <v>7104</v>
      </c>
      <c r="G12" s="51">
        <v>2000.0</v>
      </c>
      <c r="H12" s="52">
        <v>896.0</v>
      </c>
      <c r="I12" s="53">
        <f t="shared" ref="I12:J12" si="14">G12/C12</f>
        <v>0.25</v>
      </c>
      <c r="J12" s="54">
        <f t="shared" si="14"/>
        <v>0.112</v>
      </c>
      <c r="K12" s="55"/>
      <c r="L12" s="56"/>
      <c r="M12" s="57"/>
      <c r="N12" s="58"/>
      <c r="O12" s="59"/>
      <c r="P12" s="60"/>
      <c r="Q12" s="44"/>
      <c r="R12" s="45"/>
      <c r="S12" s="1"/>
      <c r="T12" s="1"/>
      <c r="U12" s="1"/>
      <c r="V12" s="1"/>
      <c r="W12" s="1"/>
      <c r="X12" s="1"/>
      <c r="Y12" s="1"/>
      <c r="Z12" s="1"/>
    </row>
    <row r="13" ht="19.5" customHeight="1">
      <c r="A13" s="46" t="s">
        <v>25</v>
      </c>
      <c r="B13" s="47" t="s">
        <v>26</v>
      </c>
      <c r="C13" s="48">
        <v>3000.0</v>
      </c>
      <c r="D13" s="49">
        <v>3523.0</v>
      </c>
      <c r="E13" s="48">
        <f t="shared" ref="E13:F13" si="15">C13-G13</f>
        <v>2250</v>
      </c>
      <c r="F13" s="50">
        <f t="shared" si="15"/>
        <v>3113</v>
      </c>
      <c r="G13" s="51">
        <v>750.0</v>
      </c>
      <c r="H13" s="52">
        <v>410.0</v>
      </c>
      <c r="I13" s="53">
        <f t="shared" ref="I13:J13" si="16">G13/C13</f>
        <v>0.25</v>
      </c>
      <c r="J13" s="54">
        <f t="shared" si="16"/>
        <v>0.1163780869</v>
      </c>
      <c r="K13" s="55"/>
      <c r="L13" s="56"/>
      <c r="M13" s="57"/>
      <c r="N13" s="58"/>
      <c r="O13" s="59"/>
      <c r="P13" s="60"/>
      <c r="Q13" s="44"/>
      <c r="R13" s="45"/>
      <c r="S13" s="1"/>
      <c r="T13" s="1"/>
      <c r="U13" s="1"/>
      <c r="V13" s="1"/>
      <c r="W13" s="1"/>
      <c r="X13" s="1"/>
      <c r="Y13" s="1"/>
      <c r="Z13" s="1"/>
    </row>
    <row r="14" ht="19.5" customHeight="1">
      <c r="A14" s="61" t="s">
        <v>27</v>
      </c>
      <c r="B14" s="76" t="s">
        <v>28</v>
      </c>
      <c r="C14" s="63">
        <v>800.0</v>
      </c>
      <c r="D14" s="64">
        <v>538.0</v>
      </c>
      <c r="E14" s="63">
        <f t="shared" ref="E14:F14" si="17">C14-G14</f>
        <v>600</v>
      </c>
      <c r="F14" s="65">
        <f t="shared" si="17"/>
        <v>448</v>
      </c>
      <c r="G14" s="66">
        <v>200.0</v>
      </c>
      <c r="H14" s="67">
        <v>90.0</v>
      </c>
      <c r="I14" s="68">
        <f t="shared" ref="I14:J14" si="18">G14/C14</f>
        <v>0.25</v>
      </c>
      <c r="J14" s="69">
        <f t="shared" si="18"/>
        <v>0.1672862454</v>
      </c>
      <c r="K14" s="70"/>
      <c r="L14" s="71"/>
      <c r="M14" s="72"/>
      <c r="N14" s="73"/>
      <c r="O14" s="74"/>
      <c r="P14" s="75"/>
      <c r="Q14" s="44"/>
      <c r="R14" s="45"/>
      <c r="S14" s="1"/>
      <c r="T14" s="1"/>
      <c r="U14" s="1"/>
      <c r="V14" s="1"/>
      <c r="W14" s="1"/>
      <c r="X14" s="1"/>
      <c r="Y14" s="1"/>
      <c r="Z14" s="1"/>
    </row>
    <row r="15" ht="19.5" customHeight="1">
      <c r="A15" s="46" t="s">
        <v>29</v>
      </c>
      <c r="B15" s="47" t="s">
        <v>30</v>
      </c>
      <c r="C15" s="48">
        <v>1600.0</v>
      </c>
      <c r="D15" s="49">
        <v>1568.0</v>
      </c>
      <c r="E15" s="48">
        <f t="shared" ref="E15:F15" si="19">C15-G15</f>
        <v>1200</v>
      </c>
      <c r="F15" s="50">
        <f t="shared" si="19"/>
        <v>1396</v>
      </c>
      <c r="G15" s="51">
        <v>400.0</v>
      </c>
      <c r="H15" s="52">
        <v>172.0</v>
      </c>
      <c r="I15" s="53">
        <f t="shared" ref="I15:J15" si="20">G15/C15</f>
        <v>0.25</v>
      </c>
      <c r="J15" s="54">
        <f t="shared" si="20"/>
        <v>0.1096938776</v>
      </c>
      <c r="K15" s="55"/>
      <c r="L15" s="56"/>
      <c r="M15" s="57"/>
      <c r="N15" s="58"/>
      <c r="O15" s="59"/>
      <c r="P15" s="60"/>
      <c r="Q15" s="44"/>
      <c r="R15" s="45"/>
      <c r="S15" s="1"/>
      <c r="T15" s="1"/>
      <c r="U15" s="1"/>
      <c r="V15" s="1"/>
      <c r="W15" s="1"/>
      <c r="X15" s="1"/>
      <c r="Y15" s="1"/>
      <c r="Z15" s="1"/>
    </row>
    <row r="16" ht="19.5" customHeight="1">
      <c r="A16" s="46" t="s">
        <v>31</v>
      </c>
      <c r="B16" s="47" t="s">
        <v>32</v>
      </c>
      <c r="C16" s="48">
        <v>6000.0</v>
      </c>
      <c r="D16" s="49">
        <v>6600.0</v>
      </c>
      <c r="E16" s="48">
        <f t="shared" ref="E16:F16" si="21">C16-G16</f>
        <v>4500</v>
      </c>
      <c r="F16" s="50">
        <f t="shared" si="21"/>
        <v>5913</v>
      </c>
      <c r="G16" s="51">
        <v>1500.0</v>
      </c>
      <c r="H16" s="52">
        <v>687.0</v>
      </c>
      <c r="I16" s="53">
        <f t="shared" ref="I16:J16" si="22">G16/C16</f>
        <v>0.25</v>
      </c>
      <c r="J16" s="54">
        <f t="shared" si="22"/>
        <v>0.1040909091</v>
      </c>
      <c r="K16" s="55"/>
      <c r="L16" s="56"/>
      <c r="M16" s="57"/>
      <c r="N16" s="58"/>
      <c r="O16" s="59"/>
      <c r="P16" s="60"/>
      <c r="Q16" s="44"/>
      <c r="R16" s="45"/>
      <c r="S16" s="1"/>
      <c r="T16" s="1"/>
      <c r="U16" s="1"/>
      <c r="V16" s="1"/>
      <c r="W16" s="1"/>
      <c r="X16" s="1"/>
      <c r="Y16" s="1"/>
      <c r="Z16" s="1"/>
    </row>
    <row r="17" ht="19.5" customHeight="1">
      <c r="A17" s="46" t="s">
        <v>33</v>
      </c>
      <c r="B17" s="47" t="s">
        <v>34</v>
      </c>
      <c r="C17" s="77"/>
      <c r="D17" s="78"/>
      <c r="E17" s="77" t="s">
        <v>35</v>
      </c>
      <c r="F17" s="78"/>
      <c r="G17" s="55"/>
      <c r="H17" s="56"/>
      <c r="I17" s="79"/>
      <c r="J17" s="56"/>
      <c r="K17" s="51">
        <v>2300.0</v>
      </c>
      <c r="L17" s="52">
        <v>1186.0</v>
      </c>
      <c r="M17" s="57"/>
      <c r="N17" s="58"/>
      <c r="O17" s="59"/>
      <c r="P17" s="60"/>
      <c r="Q17" s="13"/>
      <c r="R17" s="45"/>
      <c r="S17" s="1"/>
      <c r="T17" s="1"/>
      <c r="U17" s="1"/>
      <c r="V17" s="1"/>
      <c r="W17" s="1"/>
      <c r="X17" s="1"/>
      <c r="Y17" s="1"/>
      <c r="Z17" s="1"/>
    </row>
    <row r="18" ht="19.5" customHeight="1">
      <c r="A18" s="46" t="s">
        <v>36</v>
      </c>
      <c r="B18" s="47" t="s">
        <v>37</v>
      </c>
      <c r="C18" s="77"/>
      <c r="D18" s="78"/>
      <c r="E18" s="77"/>
      <c r="F18" s="78"/>
      <c r="G18" s="55"/>
      <c r="H18" s="56"/>
      <c r="I18" s="79"/>
      <c r="J18" s="56"/>
      <c r="K18" s="55"/>
      <c r="L18" s="56"/>
      <c r="M18" s="80">
        <v>2829.0</v>
      </c>
      <c r="N18" s="81">
        <v>2632.0</v>
      </c>
      <c r="O18" s="59"/>
      <c r="P18" s="60"/>
      <c r="Q18" s="44"/>
      <c r="R18" s="45"/>
      <c r="S18" s="1"/>
      <c r="T18" s="1"/>
      <c r="U18" s="1"/>
      <c r="V18" s="1"/>
      <c r="W18" s="1"/>
      <c r="X18" s="1"/>
      <c r="Y18" s="1"/>
      <c r="Z18" s="1"/>
    </row>
    <row r="19" ht="19.5" customHeight="1">
      <c r="A19" s="46" t="s">
        <v>38</v>
      </c>
      <c r="B19" s="47" t="s">
        <v>39</v>
      </c>
      <c r="C19" s="77"/>
      <c r="D19" s="78"/>
      <c r="E19" s="77"/>
      <c r="F19" s="78"/>
      <c r="G19" s="55"/>
      <c r="H19" s="56"/>
      <c r="I19" s="79"/>
      <c r="J19" s="56"/>
      <c r="K19" s="55"/>
      <c r="L19" s="56"/>
      <c r="M19" s="80">
        <v>1923.0</v>
      </c>
      <c r="N19" s="81">
        <v>0.0</v>
      </c>
      <c r="O19" s="59"/>
      <c r="P19" s="60"/>
      <c r="Q19" s="44"/>
      <c r="R19" s="45"/>
      <c r="S19" s="1"/>
      <c r="T19" s="1"/>
      <c r="U19" s="1"/>
      <c r="V19" s="1"/>
      <c r="W19" s="1"/>
      <c r="X19" s="1"/>
      <c r="Y19" s="1"/>
      <c r="Z19" s="1"/>
    </row>
    <row r="20" ht="19.5" customHeight="1">
      <c r="A20" s="46" t="s">
        <v>40</v>
      </c>
      <c r="B20" s="47" t="s">
        <v>41</v>
      </c>
      <c r="C20" s="77"/>
      <c r="D20" s="78"/>
      <c r="E20" s="77"/>
      <c r="F20" s="78"/>
      <c r="G20" s="55"/>
      <c r="H20" s="56"/>
      <c r="I20" s="79"/>
      <c r="J20" s="56"/>
      <c r="K20" s="55"/>
      <c r="L20" s="56"/>
      <c r="M20" s="80">
        <v>967.0</v>
      </c>
      <c r="N20" s="81">
        <v>1526.0</v>
      </c>
      <c r="O20" s="59"/>
      <c r="P20" s="60"/>
      <c r="Q20" s="44"/>
      <c r="R20" s="45"/>
      <c r="S20" s="1"/>
      <c r="T20" s="1"/>
      <c r="U20" s="1"/>
      <c r="V20" s="1"/>
      <c r="W20" s="1"/>
      <c r="X20" s="1"/>
      <c r="Y20" s="1"/>
      <c r="Z20" s="1"/>
    </row>
    <row r="21" ht="19.5" customHeight="1">
      <c r="A21" s="82" t="s">
        <v>42</v>
      </c>
      <c r="B21" s="83" t="s">
        <v>43</v>
      </c>
      <c r="C21" s="77"/>
      <c r="D21" s="78"/>
      <c r="E21" s="77"/>
      <c r="F21" s="78"/>
      <c r="G21" s="55"/>
      <c r="H21" s="56"/>
      <c r="I21" s="79"/>
      <c r="J21" s="56"/>
      <c r="K21" s="55"/>
      <c r="L21" s="56"/>
      <c r="M21" s="84">
        <v>810.0</v>
      </c>
      <c r="N21" s="81">
        <v>0.0</v>
      </c>
      <c r="O21" s="59"/>
      <c r="P21" s="60"/>
      <c r="Q21" s="44"/>
      <c r="R21" s="45"/>
      <c r="S21" s="1"/>
      <c r="T21" s="1"/>
      <c r="U21" s="1"/>
      <c r="V21" s="1"/>
      <c r="W21" s="1"/>
      <c r="X21" s="1"/>
      <c r="Y21" s="1"/>
      <c r="Z21" s="1"/>
    </row>
    <row r="22" ht="19.5" customHeight="1">
      <c r="A22" s="82" t="s">
        <v>44</v>
      </c>
      <c r="B22" s="83" t="s">
        <v>45</v>
      </c>
      <c r="C22" s="77"/>
      <c r="D22" s="78"/>
      <c r="E22" s="77"/>
      <c r="F22" s="78"/>
      <c r="G22" s="55"/>
      <c r="H22" s="56"/>
      <c r="I22" s="79"/>
      <c r="J22" s="56"/>
      <c r="K22" s="55"/>
      <c r="L22" s="56"/>
      <c r="M22" s="84">
        <v>750.0</v>
      </c>
      <c r="N22" s="81">
        <v>854.0</v>
      </c>
      <c r="O22" s="59"/>
      <c r="P22" s="60"/>
      <c r="Q22" s="44"/>
      <c r="R22" s="45"/>
      <c r="S22" s="1"/>
      <c r="T22" s="1"/>
      <c r="U22" s="1"/>
      <c r="V22" s="1"/>
      <c r="W22" s="1"/>
      <c r="X22" s="1"/>
      <c r="Y22" s="1"/>
      <c r="Z22" s="1"/>
    </row>
    <row r="23" ht="19.5" customHeight="1">
      <c r="A23" s="46" t="s">
        <v>46</v>
      </c>
      <c r="B23" s="47" t="s">
        <v>47</v>
      </c>
      <c r="C23" s="77"/>
      <c r="D23" s="78"/>
      <c r="E23" s="77"/>
      <c r="F23" s="78"/>
      <c r="G23" s="55"/>
      <c r="H23" s="56"/>
      <c r="I23" s="79"/>
      <c r="J23" s="56"/>
      <c r="K23" s="55"/>
      <c r="L23" s="56"/>
      <c r="M23" s="57"/>
      <c r="N23" s="58"/>
      <c r="O23" s="85">
        <v>675.0</v>
      </c>
      <c r="P23" s="86">
        <v>0.0</v>
      </c>
      <c r="Q23" s="44"/>
      <c r="R23" s="45"/>
      <c r="S23" s="1"/>
      <c r="T23" s="1"/>
      <c r="U23" s="1"/>
      <c r="V23" s="1"/>
      <c r="W23" s="1"/>
      <c r="X23" s="1"/>
      <c r="Y23" s="1"/>
      <c r="Z23" s="1"/>
    </row>
    <row r="24" ht="19.5" customHeight="1">
      <c r="A24" s="46" t="s">
        <v>48</v>
      </c>
      <c r="B24" s="47" t="s">
        <v>49</v>
      </c>
      <c r="C24" s="77"/>
      <c r="D24" s="78"/>
      <c r="E24" s="77"/>
      <c r="F24" s="78"/>
      <c r="G24" s="55"/>
      <c r="H24" s="56"/>
      <c r="I24" s="79"/>
      <c r="J24" s="56"/>
      <c r="K24" s="55"/>
      <c r="L24" s="56"/>
      <c r="M24" s="57"/>
      <c r="N24" s="58"/>
      <c r="O24" s="85">
        <v>75.0</v>
      </c>
      <c r="P24" s="86">
        <v>0.0</v>
      </c>
      <c r="Q24" s="44"/>
      <c r="R24" s="45"/>
      <c r="S24" s="1"/>
      <c r="T24" s="1"/>
      <c r="U24" s="1"/>
      <c r="V24" s="1"/>
      <c r="W24" s="1"/>
      <c r="X24" s="1"/>
      <c r="Y24" s="1"/>
      <c r="Z24" s="1"/>
    </row>
    <row r="25" ht="19.5" customHeight="1">
      <c r="A25" s="87" t="s">
        <v>50</v>
      </c>
      <c r="B25" s="88"/>
      <c r="C25" s="89">
        <f t="shared" ref="C25:H25" si="23">SUM(C6:C24)</f>
        <v>50000</v>
      </c>
      <c r="D25" s="90">
        <f t="shared" si="23"/>
        <v>51314</v>
      </c>
      <c r="E25" s="89">
        <f t="shared" si="23"/>
        <v>36000</v>
      </c>
      <c r="F25" s="90">
        <f t="shared" si="23"/>
        <v>46108</v>
      </c>
      <c r="G25" s="91">
        <f t="shared" si="23"/>
        <v>14000</v>
      </c>
      <c r="H25" s="92">
        <f t="shared" si="23"/>
        <v>5206</v>
      </c>
      <c r="I25" s="93"/>
      <c r="J25" s="94"/>
      <c r="K25" s="91">
        <f t="shared" ref="K25:P25" si="24">SUM(K6:K24)</f>
        <v>2300</v>
      </c>
      <c r="L25" s="92">
        <f t="shared" si="24"/>
        <v>1186</v>
      </c>
      <c r="M25" s="95">
        <f t="shared" si="24"/>
        <v>7279</v>
      </c>
      <c r="N25" s="96">
        <f t="shared" si="24"/>
        <v>5012</v>
      </c>
      <c r="O25" s="97">
        <f t="shared" si="24"/>
        <v>750</v>
      </c>
      <c r="P25" s="98">
        <f t="shared" si="24"/>
        <v>0</v>
      </c>
      <c r="Q25" s="13"/>
      <c r="R25" s="45"/>
      <c r="S25" s="1"/>
      <c r="T25" s="1"/>
      <c r="U25" s="1"/>
      <c r="V25" s="1"/>
      <c r="W25" s="1"/>
      <c r="X25" s="1"/>
      <c r="Y25" s="1"/>
      <c r="Z25" s="1"/>
    </row>
    <row r="26" ht="19.5" customHeight="1">
      <c r="A26" s="99"/>
      <c r="B26" s="14"/>
      <c r="C26" s="14"/>
      <c r="D26" s="14"/>
      <c r="E26" s="14"/>
      <c r="F26" s="100"/>
      <c r="G26" s="100"/>
      <c r="H26" s="101"/>
      <c r="I26" s="101"/>
      <c r="J26" s="100"/>
      <c r="K26" s="100"/>
      <c r="L26" s="102"/>
      <c r="M26" s="102"/>
      <c r="N26" s="102"/>
      <c r="O26" s="102"/>
      <c r="P26" s="13"/>
      <c r="Q26" s="45"/>
      <c r="R26" s="1"/>
      <c r="S26" s="1"/>
      <c r="T26" s="1"/>
      <c r="U26" s="1"/>
      <c r="V26" s="1"/>
      <c r="W26" s="1"/>
      <c r="X26" s="1"/>
      <c r="Y26" s="1"/>
      <c r="Z26" s="1"/>
    </row>
    <row r="27" ht="19.5" customHeight="1">
      <c r="A27" s="103" t="s">
        <v>51</v>
      </c>
      <c r="B27" s="104"/>
      <c r="C27" s="104"/>
      <c r="D27" s="104"/>
      <c r="E27" s="1"/>
      <c r="F27" s="105" t="s">
        <v>52</v>
      </c>
      <c r="G27" s="106"/>
      <c r="H27" s="107" t="s">
        <v>53</v>
      </c>
      <c r="I27" s="108"/>
      <c r="J27" s="106"/>
      <c r="K27" s="1"/>
      <c r="L27" s="109" t="s">
        <v>54</v>
      </c>
      <c r="M27" s="110"/>
      <c r="N27" s="110"/>
      <c r="O27" s="110"/>
      <c r="P27" s="110"/>
      <c r="Q27" s="1"/>
      <c r="R27" s="1" t="b">
        <f>T27=U27</f>
        <v>1</v>
      </c>
      <c r="S27" s="1"/>
      <c r="T27" s="1" t="b">
        <f t="shared" ref="T27:U27" si="25">C31&lt;0</f>
        <v>0</v>
      </c>
      <c r="U27" s="1" t="b">
        <f t="shared" si="25"/>
        <v>0</v>
      </c>
      <c r="V27" s="1"/>
      <c r="W27" s="1"/>
      <c r="X27" s="1"/>
      <c r="Y27" s="1"/>
      <c r="Z27" s="1"/>
    </row>
    <row r="28" ht="18.75" customHeight="1">
      <c r="A28" s="111" t="s">
        <v>50</v>
      </c>
      <c r="B28" s="112"/>
      <c r="C28" s="111" t="s">
        <v>11</v>
      </c>
      <c r="D28" s="113" t="s">
        <v>12</v>
      </c>
      <c r="E28" s="1"/>
      <c r="F28" s="114"/>
      <c r="G28" s="115"/>
      <c r="H28" s="114"/>
      <c r="I28" s="116"/>
      <c r="J28" s="115"/>
      <c r="K28" s="1"/>
      <c r="L28" s="117" t="s">
        <v>55</v>
      </c>
      <c r="M28" s="108"/>
      <c r="N28" s="108"/>
      <c r="O28" s="108"/>
      <c r="P28" s="118">
        <f>IF(R27=TRUE, 1, 0)</f>
        <v>1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8.75" customHeight="1">
      <c r="A29" s="119" t="s">
        <v>56</v>
      </c>
      <c r="B29" s="108"/>
      <c r="C29" s="120">
        <f t="shared" ref="C29:D29" si="26">G25+K25</f>
        <v>16300</v>
      </c>
      <c r="D29" s="121">
        <f t="shared" si="26"/>
        <v>6392</v>
      </c>
      <c r="E29" s="1"/>
      <c r="F29" s="122" t="s">
        <v>57</v>
      </c>
      <c r="G29" s="123"/>
      <c r="H29" s="124">
        <v>0.012</v>
      </c>
      <c r="I29" s="125"/>
      <c r="J29" s="123"/>
      <c r="K29" s="1"/>
      <c r="L29" s="126"/>
      <c r="M29" s="126"/>
      <c r="N29" s="126"/>
      <c r="O29" s="126"/>
      <c r="P29" s="127"/>
      <c r="Q29" s="1"/>
      <c r="R29" s="1" t="b">
        <f>T29=U29</f>
        <v>1</v>
      </c>
      <c r="S29" s="1"/>
      <c r="T29" s="1" t="b">
        <f>H32&lt;0</f>
        <v>0</v>
      </c>
      <c r="U29" s="1" t="b">
        <f>D31&lt;0</f>
        <v>0</v>
      </c>
      <c r="V29" s="1"/>
      <c r="W29" s="1"/>
      <c r="X29" s="1"/>
      <c r="Y29" s="1"/>
      <c r="Z29" s="1"/>
    </row>
    <row r="30" ht="18.75" customHeight="1">
      <c r="A30" s="128" t="s">
        <v>58</v>
      </c>
      <c r="B30" s="129"/>
      <c r="C30" s="128">
        <f t="shared" ref="C30:D30" si="27">M25+O25</f>
        <v>8029</v>
      </c>
      <c r="D30" s="130">
        <f t="shared" si="27"/>
        <v>5012</v>
      </c>
      <c r="E30" s="1"/>
      <c r="F30" s="131" t="s">
        <v>59</v>
      </c>
      <c r="G30" s="132"/>
      <c r="H30" s="133"/>
      <c r="I30" s="134"/>
      <c r="J30" s="132"/>
      <c r="K30" s="1"/>
      <c r="L30" s="135" t="s">
        <v>60</v>
      </c>
      <c r="M30" s="136"/>
      <c r="N30" s="136"/>
      <c r="O30" s="136"/>
      <c r="P30" s="137">
        <f>IF(R29=TRUE, 1, 0)</f>
        <v>1</v>
      </c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8.75" customHeight="1">
      <c r="A31" s="138" t="s">
        <v>61</v>
      </c>
      <c r="B31" s="139"/>
      <c r="C31" s="140">
        <f t="shared" ref="C31:D31" si="28">C29-C30</f>
        <v>8271</v>
      </c>
      <c r="D31" s="141">
        <f t="shared" si="28"/>
        <v>1380</v>
      </c>
      <c r="E31" s="1"/>
      <c r="F31" s="142" t="s">
        <v>62</v>
      </c>
      <c r="G31" s="143"/>
      <c r="H31" s="144"/>
      <c r="I31" s="129"/>
      <c r="J31" s="143"/>
      <c r="K31" s="1"/>
      <c r="L31" s="126"/>
      <c r="M31" s="126"/>
      <c r="N31" s="126"/>
      <c r="O31" s="126"/>
      <c r="P31" s="127"/>
      <c r="Q31" s="1"/>
      <c r="R31" s="1" t="b">
        <f>AND(H32&gt;=-0.02, H32&lt;=0.02)</f>
        <v>1</v>
      </c>
      <c r="S31" s="1"/>
      <c r="T31" s="1"/>
      <c r="U31" s="1"/>
      <c r="V31" s="1"/>
      <c r="W31" s="1"/>
      <c r="X31" s="1"/>
      <c r="Y31" s="1"/>
      <c r="Z31" s="1"/>
    </row>
    <row r="32" ht="16.5" customHeight="1">
      <c r="A32" s="1"/>
      <c r="B32" s="1"/>
      <c r="C32" s="1"/>
      <c r="D32" s="1"/>
      <c r="E32" s="1"/>
      <c r="F32" s="145" t="s">
        <v>63</v>
      </c>
      <c r="G32" s="9"/>
      <c r="H32" s="146">
        <f>AVERAGE(H29:J31)</f>
        <v>0.012</v>
      </c>
      <c r="I32" s="112"/>
      <c r="J32" s="9"/>
      <c r="K32" s="1"/>
      <c r="L32" s="147" t="s">
        <v>64</v>
      </c>
      <c r="P32" s="148">
        <f>IF(R31=TRUE, 1, 0)</f>
        <v>1</v>
      </c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3.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P33" s="149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3.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50"/>
      <c r="M34" s="150"/>
      <c r="N34" s="151"/>
      <c r="O34" s="151"/>
      <c r="P34" s="13"/>
      <c r="Q34" s="13"/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152" t="s">
        <v>65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3"/>
      <c r="M35" s="153"/>
      <c r="N35" s="152"/>
      <c r="O35" s="15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9.5" customHeight="1">
      <c r="A36" s="154" t="s">
        <v>66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6"/>
      <c r="Q36" s="155"/>
      <c r="R36" s="1"/>
      <c r="S36" s="1"/>
      <c r="T36" s="1"/>
      <c r="U36" s="1"/>
      <c r="V36" s="1"/>
      <c r="W36" s="1"/>
      <c r="X36" s="1"/>
      <c r="Y36" s="1"/>
      <c r="Z36" s="1"/>
    </row>
    <row r="37" ht="19.5" customHeight="1">
      <c r="A37" s="156"/>
      <c r="P37" s="157"/>
      <c r="Q37" s="155"/>
      <c r="R37" s="1"/>
      <c r="S37" s="1"/>
      <c r="T37" s="1"/>
      <c r="U37" s="1"/>
      <c r="V37" s="1"/>
      <c r="W37" s="1"/>
      <c r="X37" s="1"/>
      <c r="Y37" s="1"/>
      <c r="Z37" s="1"/>
    </row>
    <row r="38" ht="19.5" customHeight="1">
      <c r="A38" s="114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5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9.5" customHeight="1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58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9.5" customHeight="1">
      <c r="A41" s="159" t="s">
        <v>67</v>
      </c>
      <c r="B41" s="112"/>
      <c r="C41" s="112"/>
      <c r="D41" s="112"/>
      <c r="E41" s="112"/>
      <c r="F41" s="9"/>
      <c r="G41" s="14"/>
      <c r="H41" s="14"/>
      <c r="I41" s="14"/>
      <c r="J41" s="14"/>
      <c r="K41" s="14"/>
      <c r="L41" s="14"/>
      <c r="M41" s="14"/>
      <c r="N41" s="14"/>
      <c r="O41" s="14"/>
      <c r="P41" s="13"/>
      <c r="Q41" s="160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61" t="s">
        <v>9</v>
      </c>
      <c r="B42" s="162" t="s">
        <v>68</v>
      </c>
      <c r="C42" s="9"/>
      <c r="D42" s="163" t="s">
        <v>69</v>
      </c>
      <c r="E42" s="112"/>
      <c r="F42" s="112"/>
      <c r="G42" s="9"/>
      <c r="H42" s="163" t="s">
        <v>70</v>
      </c>
      <c r="I42" s="9"/>
      <c r="J42" s="8" t="s">
        <v>71</v>
      </c>
      <c r="K42" s="112"/>
      <c r="L42" s="164" t="s">
        <v>6</v>
      </c>
      <c r="M42" s="9"/>
      <c r="N42" s="165" t="s">
        <v>7</v>
      </c>
      <c r="O42" s="9"/>
      <c r="P42" s="166" t="s">
        <v>72</v>
      </c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67" t="s">
        <v>73</v>
      </c>
      <c r="B43" s="168"/>
      <c r="C43" s="169"/>
      <c r="D43" s="170"/>
      <c r="E43" s="171"/>
      <c r="F43" s="171"/>
      <c r="G43" s="169"/>
      <c r="H43" s="170"/>
      <c r="I43" s="169"/>
      <c r="J43" s="172"/>
      <c r="K43" s="173"/>
      <c r="L43" s="174"/>
      <c r="M43" s="173"/>
      <c r="N43" s="175"/>
      <c r="O43" s="173"/>
      <c r="P43" s="176">
        <f t="shared" ref="P43:P51" si="29">L43-N43</f>
        <v>0</v>
      </c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77" t="s">
        <v>73</v>
      </c>
      <c r="B44" s="178"/>
      <c r="C44" s="179"/>
      <c r="D44" s="180"/>
      <c r="E44" s="181"/>
      <c r="F44" s="181"/>
      <c r="G44" s="179"/>
      <c r="H44" s="180"/>
      <c r="I44" s="179"/>
      <c r="J44" s="180"/>
      <c r="K44" s="179"/>
      <c r="L44" s="174"/>
      <c r="M44" s="173"/>
      <c r="N44" s="175"/>
      <c r="O44" s="173"/>
      <c r="P44" s="176">
        <f t="shared" si="29"/>
        <v>0</v>
      </c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8.75" customHeight="1">
      <c r="A45" s="177" t="s">
        <v>73</v>
      </c>
      <c r="B45" s="178"/>
      <c r="C45" s="179"/>
      <c r="D45" s="180"/>
      <c r="E45" s="181"/>
      <c r="F45" s="181"/>
      <c r="G45" s="179"/>
      <c r="H45" s="180"/>
      <c r="I45" s="179"/>
      <c r="J45" s="180"/>
      <c r="K45" s="179"/>
      <c r="L45" s="182"/>
      <c r="M45" s="179"/>
      <c r="N45" s="183"/>
      <c r="O45" s="179"/>
      <c r="P45" s="176">
        <f t="shared" si="29"/>
        <v>0</v>
      </c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9.5" customHeight="1">
      <c r="A46" s="167" t="s">
        <v>73</v>
      </c>
      <c r="B46" s="184"/>
      <c r="C46" s="179"/>
      <c r="D46" s="178"/>
      <c r="E46" s="181"/>
      <c r="F46" s="181"/>
      <c r="G46" s="179"/>
      <c r="H46" s="178"/>
      <c r="I46" s="179"/>
      <c r="J46" s="178"/>
      <c r="K46" s="179"/>
      <c r="L46" s="182"/>
      <c r="M46" s="179"/>
      <c r="N46" s="183"/>
      <c r="O46" s="179"/>
      <c r="P46" s="176">
        <f t="shared" si="29"/>
        <v>0</v>
      </c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9.5" customHeight="1">
      <c r="A47" s="177" t="s">
        <v>73</v>
      </c>
      <c r="B47" s="178"/>
      <c r="C47" s="179"/>
      <c r="D47" s="180"/>
      <c r="E47" s="181"/>
      <c r="F47" s="181"/>
      <c r="G47" s="179"/>
      <c r="H47" s="180"/>
      <c r="I47" s="179"/>
      <c r="J47" s="180"/>
      <c r="K47" s="179"/>
      <c r="L47" s="182"/>
      <c r="M47" s="179"/>
      <c r="N47" s="183"/>
      <c r="O47" s="179"/>
      <c r="P47" s="176">
        <f t="shared" si="29"/>
        <v>0</v>
      </c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9.5" customHeight="1">
      <c r="A48" s="177" t="s">
        <v>73</v>
      </c>
      <c r="B48" s="178"/>
      <c r="C48" s="179"/>
      <c r="D48" s="180"/>
      <c r="E48" s="181"/>
      <c r="F48" s="181"/>
      <c r="G48" s="179"/>
      <c r="H48" s="180"/>
      <c r="I48" s="179"/>
      <c r="J48" s="180"/>
      <c r="K48" s="179"/>
      <c r="L48" s="182"/>
      <c r="M48" s="179"/>
      <c r="N48" s="183"/>
      <c r="O48" s="179"/>
      <c r="P48" s="176">
        <f t="shared" si="29"/>
        <v>0</v>
      </c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9.5" customHeight="1">
      <c r="A49" s="167" t="s">
        <v>73</v>
      </c>
      <c r="B49" s="184"/>
      <c r="C49" s="179"/>
      <c r="D49" s="178"/>
      <c r="E49" s="181"/>
      <c r="F49" s="181"/>
      <c r="G49" s="179"/>
      <c r="H49" s="178"/>
      <c r="I49" s="179"/>
      <c r="J49" s="178"/>
      <c r="K49" s="179"/>
      <c r="L49" s="182"/>
      <c r="M49" s="179"/>
      <c r="N49" s="183"/>
      <c r="O49" s="179"/>
      <c r="P49" s="176">
        <f t="shared" si="29"/>
        <v>0</v>
      </c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9.5" customHeight="1">
      <c r="A50" s="177" t="s">
        <v>73</v>
      </c>
      <c r="B50" s="178"/>
      <c r="C50" s="179"/>
      <c r="D50" s="180"/>
      <c r="E50" s="181"/>
      <c r="F50" s="181"/>
      <c r="G50" s="179"/>
      <c r="H50" s="180"/>
      <c r="I50" s="179"/>
      <c r="J50" s="180"/>
      <c r="K50" s="179"/>
      <c r="L50" s="182"/>
      <c r="M50" s="179"/>
      <c r="N50" s="183"/>
      <c r="O50" s="179"/>
      <c r="P50" s="176">
        <f t="shared" si="29"/>
        <v>0</v>
      </c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8.75" customHeight="1">
      <c r="A51" s="177" t="s">
        <v>73</v>
      </c>
      <c r="B51" s="178"/>
      <c r="C51" s="179"/>
      <c r="D51" s="180"/>
      <c r="E51" s="181"/>
      <c r="F51" s="181"/>
      <c r="G51" s="179"/>
      <c r="H51" s="180"/>
      <c r="I51" s="179"/>
      <c r="J51" s="180"/>
      <c r="K51" s="179"/>
      <c r="L51" s="182"/>
      <c r="M51" s="179"/>
      <c r="N51" s="183"/>
      <c r="O51" s="179"/>
      <c r="P51" s="176">
        <f t="shared" si="29"/>
        <v>0</v>
      </c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58"/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58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58"/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58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58"/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58"/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58"/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58"/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58"/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58"/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58"/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58"/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58"/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58"/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58"/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58"/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58"/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58"/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58"/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58"/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58"/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58"/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58"/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58"/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58"/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58"/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58"/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58"/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58"/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58"/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58"/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58"/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58"/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58"/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58"/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58"/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58"/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58"/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58"/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58"/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58"/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58"/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58"/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58"/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58"/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58"/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58"/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58"/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58"/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58"/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58"/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58"/>
      <c r="B107" s="158"/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58"/>
      <c r="B108" s="158"/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58"/>
      <c r="B109" s="158"/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58"/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58"/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58"/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58"/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58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58"/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58"/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58"/>
      <c r="B117" s="158"/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58"/>
      <c r="B118" s="158"/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58"/>
      <c r="B119" s="158"/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58"/>
      <c r="B120" s="158"/>
      <c r="C120" s="158"/>
      <c r="D120" s="158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58"/>
      <c r="B121" s="158"/>
      <c r="C121" s="158"/>
      <c r="D121" s="158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58"/>
      <c r="B122" s="158"/>
      <c r="C122" s="158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58"/>
      <c r="B123" s="158"/>
      <c r="C123" s="158"/>
      <c r="D123" s="158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58"/>
      <c r="B124" s="158"/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58"/>
      <c r="B125" s="158"/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58"/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58"/>
      <c r="B127" s="158"/>
      <c r="C127" s="158"/>
      <c r="D127" s="158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58"/>
      <c r="B128" s="158"/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58"/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58"/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58"/>
      <c r="B131" s="158"/>
      <c r="C131" s="158"/>
      <c r="D131" s="158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58"/>
      <c r="B132" s="158"/>
      <c r="C132" s="158"/>
      <c r="D132" s="158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58"/>
      <c r="B133" s="158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58"/>
      <c r="B134" s="158"/>
      <c r="C134" s="158"/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58"/>
      <c r="B135" s="158"/>
      <c r="C135" s="158"/>
      <c r="D135" s="158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58"/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58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58"/>
      <c r="B138" s="158"/>
      <c r="C138" s="158"/>
      <c r="D138" s="158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58"/>
      <c r="B139" s="158"/>
      <c r="C139" s="158"/>
      <c r="D139" s="158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58"/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58"/>
      <c r="B141" s="158"/>
      <c r="C141" s="158"/>
      <c r="D141" s="158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58"/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58"/>
      <c r="B143" s="158"/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58"/>
      <c r="B144" s="158"/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58"/>
      <c r="B145" s="158"/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58"/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58"/>
      <c r="B147" s="158"/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58"/>
      <c r="B148" s="158"/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58"/>
      <c r="B149" s="158"/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58"/>
      <c r="B150" s="158"/>
      <c r="C150" s="158"/>
      <c r="D150" s="158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58"/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58"/>
      <c r="B152" s="158"/>
      <c r="C152" s="158"/>
      <c r="D152" s="158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58"/>
      <c r="B153" s="158"/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58"/>
      <c r="B154" s="158"/>
      <c r="C154" s="158"/>
      <c r="D154" s="158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58"/>
      <c r="B155" s="158"/>
      <c r="C155" s="158"/>
      <c r="D155" s="158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58"/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58"/>
      <c r="B157" s="158"/>
      <c r="C157" s="158"/>
      <c r="D157" s="158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58"/>
      <c r="B158" s="158"/>
      <c r="C158" s="158"/>
      <c r="D158" s="158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58"/>
      <c r="B159" s="158"/>
      <c r="C159" s="158"/>
      <c r="D159" s="158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58"/>
      <c r="B160" s="158"/>
      <c r="C160" s="158"/>
      <c r="D160" s="158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58"/>
      <c r="B161" s="158"/>
      <c r="C161" s="158"/>
      <c r="D161" s="158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58"/>
      <c r="B162" s="158"/>
      <c r="C162" s="158"/>
      <c r="D162" s="158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58"/>
      <c r="B163" s="158"/>
      <c r="C163" s="158"/>
      <c r="D163" s="158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58"/>
      <c r="B164" s="158"/>
      <c r="C164" s="158"/>
      <c r="D164" s="158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58"/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58"/>
      <c r="B166" s="158"/>
      <c r="C166" s="158"/>
      <c r="D166" s="158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58"/>
      <c r="B167" s="158"/>
      <c r="C167" s="158"/>
      <c r="D167" s="158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58"/>
      <c r="B168" s="158"/>
      <c r="C168" s="158"/>
      <c r="D168" s="158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58"/>
      <c r="B169" s="158"/>
      <c r="C169" s="158"/>
      <c r="D169" s="158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58"/>
      <c r="B170" s="158"/>
      <c r="C170" s="158"/>
      <c r="D170" s="158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58"/>
      <c r="B171" s="158"/>
      <c r="C171" s="158"/>
      <c r="D171" s="158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58"/>
      <c r="B172" s="158"/>
      <c r="C172" s="158"/>
      <c r="D172" s="158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58"/>
      <c r="B173" s="158"/>
      <c r="C173" s="158"/>
      <c r="D173" s="158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58"/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58"/>
      <c r="B175" s="158"/>
      <c r="C175" s="158"/>
      <c r="D175" s="158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58"/>
      <c r="B176" s="158"/>
      <c r="C176" s="158"/>
      <c r="D176" s="158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58"/>
      <c r="B177" s="158"/>
      <c r="C177" s="158"/>
      <c r="D177" s="158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58"/>
      <c r="B178" s="158"/>
      <c r="C178" s="158"/>
      <c r="D178" s="158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58"/>
      <c r="B179" s="158"/>
      <c r="C179" s="158"/>
      <c r="D179" s="158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58"/>
      <c r="B180" s="158"/>
      <c r="C180" s="158"/>
      <c r="D180" s="158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58"/>
      <c r="B181" s="158"/>
      <c r="C181" s="158"/>
      <c r="D181" s="158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58"/>
      <c r="B182" s="158"/>
      <c r="C182" s="158"/>
      <c r="D182" s="158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58"/>
      <c r="B183" s="158"/>
      <c r="C183" s="158"/>
      <c r="D183" s="158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58"/>
      <c r="B184" s="158"/>
      <c r="C184" s="158"/>
      <c r="D184" s="158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58"/>
      <c r="B185" s="158"/>
      <c r="C185" s="158"/>
      <c r="D185" s="158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58"/>
      <c r="B186" s="158"/>
      <c r="C186" s="158"/>
      <c r="D186" s="158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58"/>
      <c r="B187" s="158"/>
      <c r="C187" s="158"/>
      <c r="D187" s="158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58"/>
      <c r="B188" s="158"/>
      <c r="C188" s="158"/>
      <c r="D188" s="158"/>
      <c r="E188" s="158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58"/>
      <c r="B189" s="158"/>
      <c r="C189" s="158"/>
      <c r="D189" s="158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58"/>
      <c r="B190" s="158"/>
      <c r="C190" s="158"/>
      <c r="D190" s="158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58"/>
      <c r="B191" s="158"/>
      <c r="C191" s="158"/>
      <c r="D191" s="158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58"/>
      <c r="B192" s="158"/>
      <c r="C192" s="158"/>
      <c r="D192" s="158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58"/>
      <c r="B193" s="158"/>
      <c r="C193" s="158"/>
      <c r="D193" s="158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58"/>
      <c r="B194" s="158"/>
      <c r="C194" s="158"/>
      <c r="D194" s="158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58"/>
      <c r="B195" s="158"/>
      <c r="C195" s="158"/>
      <c r="D195" s="158"/>
      <c r="E195" s="158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58"/>
      <c r="B196" s="158"/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58"/>
      <c r="B197" s="158"/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58"/>
      <c r="B198" s="158"/>
      <c r="C198" s="158"/>
      <c r="D198" s="158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58"/>
      <c r="B199" s="158"/>
      <c r="C199" s="158"/>
      <c r="D199" s="158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58"/>
      <c r="B200" s="158"/>
      <c r="C200" s="158"/>
      <c r="D200" s="158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58"/>
      <c r="B201" s="158"/>
      <c r="C201" s="158"/>
      <c r="D201" s="158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  <c r="O201" s="158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58"/>
      <c r="B202" s="158"/>
      <c r="C202" s="158"/>
      <c r="D202" s="158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58"/>
      <c r="B203" s="158"/>
      <c r="C203" s="158"/>
      <c r="D203" s="158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58"/>
      <c r="B204" s="158"/>
      <c r="C204" s="158"/>
      <c r="D204" s="158"/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58"/>
      <c r="B205" s="158"/>
      <c r="C205" s="158"/>
      <c r="D205" s="158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58"/>
      <c r="B206" s="158"/>
      <c r="C206" s="158"/>
      <c r="D206" s="158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58"/>
      <c r="B207" s="158"/>
      <c r="C207" s="158"/>
      <c r="D207" s="158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58"/>
      <c r="B208" s="158"/>
      <c r="C208" s="158"/>
      <c r="D208" s="158"/>
      <c r="E208" s="158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58"/>
      <c r="B209" s="158"/>
      <c r="C209" s="158"/>
      <c r="D209" s="158"/>
      <c r="E209" s="158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58"/>
      <c r="B210" s="158"/>
      <c r="C210" s="158"/>
      <c r="D210" s="158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58"/>
      <c r="B211" s="158"/>
      <c r="C211" s="158"/>
      <c r="D211" s="158"/>
      <c r="E211" s="158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58"/>
      <c r="B212" s="158"/>
      <c r="C212" s="158"/>
      <c r="D212" s="158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58"/>
      <c r="B213" s="158"/>
      <c r="C213" s="158"/>
      <c r="D213" s="158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58"/>
      <c r="B214" s="158"/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58"/>
      <c r="B215" s="158"/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58"/>
      <c r="B216" s="158"/>
      <c r="C216" s="158"/>
      <c r="D216" s="158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58"/>
      <c r="B217" s="158"/>
      <c r="C217" s="158"/>
      <c r="D217" s="158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58"/>
      <c r="B218" s="158"/>
      <c r="C218" s="158"/>
      <c r="D218" s="158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58"/>
      <c r="B219" s="158"/>
      <c r="C219" s="158"/>
      <c r="D219" s="158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58"/>
      <c r="B220" s="158"/>
      <c r="C220" s="158"/>
      <c r="D220" s="158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58"/>
      <c r="B221" s="158"/>
      <c r="C221" s="158"/>
      <c r="D221" s="158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58"/>
      <c r="B222" s="158"/>
      <c r="C222" s="158"/>
      <c r="D222" s="158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58"/>
      <c r="B223" s="158"/>
      <c r="C223" s="158"/>
      <c r="D223" s="158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58"/>
      <c r="B224" s="158"/>
      <c r="C224" s="158"/>
      <c r="D224" s="158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58"/>
      <c r="B225" s="158"/>
      <c r="C225" s="158"/>
      <c r="D225" s="158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58"/>
      <c r="B226" s="158"/>
      <c r="C226" s="158"/>
      <c r="D226" s="158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58"/>
      <c r="B227" s="158"/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58"/>
      <c r="B228" s="158"/>
      <c r="C228" s="158"/>
      <c r="D228" s="158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58"/>
      <c r="B229" s="158"/>
      <c r="C229" s="158"/>
      <c r="D229" s="158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58"/>
      <c r="B230" s="158"/>
      <c r="C230" s="158"/>
      <c r="D230" s="158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58"/>
      <c r="B231" s="158"/>
      <c r="C231" s="158"/>
      <c r="D231" s="158"/>
      <c r="E231" s="158"/>
      <c r="F231" s="158"/>
      <c r="G231" s="158"/>
      <c r="H231" s="158"/>
      <c r="I231" s="158"/>
      <c r="J231" s="158"/>
      <c r="K231" s="158"/>
      <c r="L231" s="158"/>
      <c r="M231" s="158"/>
      <c r="N231" s="158"/>
      <c r="O231" s="158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58"/>
      <c r="B232" s="158"/>
      <c r="C232" s="158"/>
      <c r="D232" s="158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58"/>
      <c r="B233" s="158"/>
      <c r="C233" s="158"/>
      <c r="D233" s="158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158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58"/>
      <c r="B234" s="158"/>
      <c r="C234" s="158"/>
      <c r="D234" s="158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58"/>
      <c r="B235" s="158"/>
      <c r="C235" s="158"/>
      <c r="D235" s="158"/>
      <c r="E235" s="158"/>
      <c r="F235" s="158"/>
      <c r="G235" s="158"/>
      <c r="H235" s="158"/>
      <c r="I235" s="158"/>
      <c r="J235" s="158"/>
      <c r="K235" s="158"/>
      <c r="L235" s="158"/>
      <c r="M235" s="158"/>
      <c r="N235" s="158"/>
      <c r="O235" s="158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58"/>
      <c r="B236" s="158"/>
      <c r="C236" s="158"/>
      <c r="D236" s="158"/>
      <c r="E236" s="158"/>
      <c r="F236" s="158"/>
      <c r="G236" s="158"/>
      <c r="H236" s="158"/>
      <c r="I236" s="158"/>
      <c r="J236" s="158"/>
      <c r="K236" s="158"/>
      <c r="L236" s="158"/>
      <c r="M236" s="158"/>
      <c r="N236" s="158"/>
      <c r="O236" s="158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58"/>
      <c r="B237" s="158"/>
      <c r="C237" s="158"/>
      <c r="D237" s="158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58"/>
      <c r="B238" s="158"/>
      <c r="C238" s="158"/>
      <c r="D238" s="158"/>
      <c r="E238" s="158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58"/>
      <c r="B239" s="158"/>
      <c r="C239" s="158"/>
      <c r="D239" s="158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58"/>
      <c r="B240" s="158"/>
      <c r="C240" s="158"/>
      <c r="D240" s="158"/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  <c r="O240" s="158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58"/>
      <c r="B241" s="158"/>
      <c r="C241" s="158"/>
      <c r="D241" s="158"/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58"/>
      <c r="B242" s="158"/>
      <c r="C242" s="158"/>
      <c r="D242" s="158"/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58"/>
      <c r="B243" s="158"/>
      <c r="C243" s="158"/>
      <c r="D243" s="158"/>
      <c r="E243" s="158"/>
      <c r="F243" s="158"/>
      <c r="G243" s="158"/>
      <c r="H243" s="158"/>
      <c r="I243" s="158"/>
      <c r="J243" s="158"/>
      <c r="K243" s="158"/>
      <c r="L243" s="158"/>
      <c r="M243" s="158"/>
      <c r="N243" s="158"/>
      <c r="O243" s="158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58"/>
      <c r="B244" s="158"/>
      <c r="C244" s="158"/>
      <c r="D244" s="158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158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58"/>
      <c r="B245" s="158"/>
      <c r="C245" s="158"/>
      <c r="D245" s="158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158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58"/>
      <c r="B246" s="158"/>
      <c r="C246" s="158"/>
      <c r="D246" s="158"/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158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58"/>
      <c r="B247" s="158"/>
      <c r="C247" s="158"/>
      <c r="D247" s="158"/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158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58"/>
      <c r="B248" s="158"/>
      <c r="C248" s="158"/>
      <c r="D248" s="158"/>
      <c r="E248" s="158"/>
      <c r="F248" s="158"/>
      <c r="G248" s="158"/>
      <c r="H248" s="158"/>
      <c r="I248" s="158"/>
      <c r="J248" s="158"/>
      <c r="K248" s="158"/>
      <c r="L248" s="158"/>
      <c r="M248" s="158"/>
      <c r="N248" s="158"/>
      <c r="O248" s="158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58"/>
      <c r="B249" s="158"/>
      <c r="C249" s="158"/>
      <c r="D249" s="158"/>
      <c r="E249" s="158"/>
      <c r="F249" s="158"/>
      <c r="G249" s="158"/>
      <c r="H249" s="158"/>
      <c r="I249" s="158"/>
      <c r="J249" s="158"/>
      <c r="K249" s="158"/>
      <c r="L249" s="158"/>
      <c r="M249" s="158"/>
      <c r="N249" s="158"/>
      <c r="O249" s="158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58"/>
      <c r="B250" s="158"/>
      <c r="C250" s="158"/>
      <c r="D250" s="158"/>
      <c r="E250" s="158"/>
      <c r="F250" s="158"/>
      <c r="G250" s="158"/>
      <c r="H250" s="158"/>
      <c r="I250" s="158"/>
      <c r="J250" s="158"/>
      <c r="K250" s="158"/>
      <c r="L250" s="158"/>
      <c r="M250" s="158"/>
      <c r="N250" s="158"/>
      <c r="O250" s="158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58"/>
      <c r="B251" s="158"/>
      <c r="C251" s="158"/>
      <c r="D251" s="158"/>
      <c r="E251" s="158"/>
      <c r="F251" s="158"/>
      <c r="G251" s="158"/>
      <c r="H251" s="158"/>
      <c r="I251" s="158"/>
      <c r="J251" s="158"/>
      <c r="K251" s="158"/>
      <c r="L251" s="158"/>
      <c r="M251" s="158"/>
      <c r="N251" s="158"/>
      <c r="O251" s="158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88">
    <mergeCell ref="J42:K42"/>
    <mergeCell ref="L42:M42"/>
    <mergeCell ref="J43:K43"/>
    <mergeCell ref="L43:M43"/>
    <mergeCell ref="N43:O43"/>
    <mergeCell ref="J44:K44"/>
    <mergeCell ref="L44:M44"/>
    <mergeCell ref="N44:O44"/>
    <mergeCell ref="D42:G42"/>
    <mergeCell ref="H42:I42"/>
    <mergeCell ref="B43:C43"/>
    <mergeCell ref="D43:G43"/>
    <mergeCell ref="H43:I43"/>
    <mergeCell ref="D44:G44"/>
    <mergeCell ref="H44:I44"/>
    <mergeCell ref="J47:K47"/>
    <mergeCell ref="L47:M47"/>
    <mergeCell ref="J48:K48"/>
    <mergeCell ref="L48:M48"/>
    <mergeCell ref="N48:O48"/>
    <mergeCell ref="J49:K49"/>
    <mergeCell ref="L49:M49"/>
    <mergeCell ref="N49:O49"/>
    <mergeCell ref="B46:C46"/>
    <mergeCell ref="D46:G46"/>
    <mergeCell ref="H46:I46"/>
    <mergeCell ref="J46:K46"/>
    <mergeCell ref="L46:M46"/>
    <mergeCell ref="N46:O46"/>
    <mergeCell ref="B47:C47"/>
    <mergeCell ref="N47:O47"/>
    <mergeCell ref="B49:C49"/>
    <mergeCell ref="B50:C50"/>
    <mergeCell ref="B51:C51"/>
    <mergeCell ref="D47:G47"/>
    <mergeCell ref="H47:I47"/>
    <mergeCell ref="B48:C48"/>
    <mergeCell ref="D48:G48"/>
    <mergeCell ref="H48:I48"/>
    <mergeCell ref="D49:G49"/>
    <mergeCell ref="H49:I49"/>
    <mergeCell ref="J51:K51"/>
    <mergeCell ref="L51:M51"/>
    <mergeCell ref="D50:G50"/>
    <mergeCell ref="H50:I50"/>
    <mergeCell ref="J50:K50"/>
    <mergeCell ref="L50:M50"/>
    <mergeCell ref="N50:O50"/>
    <mergeCell ref="D51:G51"/>
    <mergeCell ref="H51:I51"/>
    <mergeCell ref="N51:O51"/>
    <mergeCell ref="A2:P2"/>
    <mergeCell ref="E4:F4"/>
    <mergeCell ref="G4:H4"/>
    <mergeCell ref="I4:J4"/>
    <mergeCell ref="K4:L4"/>
    <mergeCell ref="M4:N4"/>
    <mergeCell ref="O4:P4"/>
    <mergeCell ref="F29:G29"/>
    <mergeCell ref="H29:J29"/>
    <mergeCell ref="F27:G28"/>
    <mergeCell ref="F30:G30"/>
    <mergeCell ref="F32:G32"/>
    <mergeCell ref="L28:O29"/>
    <mergeCell ref="L30:O31"/>
    <mergeCell ref="L32:O33"/>
    <mergeCell ref="C4:D4"/>
    <mergeCell ref="A25:B25"/>
    <mergeCell ref="H27:J28"/>
    <mergeCell ref="A28:B28"/>
    <mergeCell ref="A29:B29"/>
    <mergeCell ref="A30:B30"/>
    <mergeCell ref="H30:J30"/>
    <mergeCell ref="A31:B31"/>
    <mergeCell ref="F31:G31"/>
    <mergeCell ref="H31:J31"/>
    <mergeCell ref="H32:J32"/>
    <mergeCell ref="A36:P38"/>
    <mergeCell ref="A41:F41"/>
    <mergeCell ref="B42:C42"/>
    <mergeCell ref="N42:O42"/>
    <mergeCell ref="B44:C44"/>
    <mergeCell ref="B45:C45"/>
    <mergeCell ref="D45:G45"/>
    <mergeCell ref="H45:I45"/>
    <mergeCell ref="J45:K45"/>
    <mergeCell ref="L45:M45"/>
    <mergeCell ref="N45:O45"/>
  </mergeCells>
  <conditionalFormatting sqref="P27">
    <cfRule type="expression" dxfId="0" priority="1">
      <formula>$R$27:$R$31=TRUE</formula>
    </cfRule>
  </conditionalFormatting>
  <conditionalFormatting sqref="R27:R31">
    <cfRule type="expression" dxfId="0" priority="2">
      <formula>TRUE</formula>
    </cfRule>
  </conditionalFormatting>
  <printOptions horizontalCentered="1"/>
  <pageMargins bottom="0.25" footer="0.0" header="0.0" left="0.25" right="0.23" top="0.25"/>
  <pageSetup orientation="portrait"/>
  <drawing r:id="rId1"/>
</worksheet>
</file>