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Arbys #964 - Logmont\"/>
    </mc:Choice>
  </mc:AlternateContent>
  <xr:revisionPtr revIDLastSave="0" documentId="13_ncr:1_{7CA123C3-283C-46A7-BA63-6F18F6C412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<sst xmlns="http://schemas.openxmlformats.org/spreadsheetml/2006/main" count="69" uniqueCount="43">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</sst>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10" sqref="Q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31</v>
      </c>
      <c r="J4" s="139"/>
      <c r="K4" s="144" t="s">
        <v>3</v>
      </c>
      <c r="L4" s="145"/>
      <c r="M4" s="142" t="s">
        <v>4</v>
      </c>
      <c r="N4" s="143"/>
      <c r="O4" s="142" t="s">
        <v>42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28</v>
      </c>
      <c r="B6" s="72"/>
      <c r="C6" s="23">
        <v>5000</v>
      </c>
      <c r="D6" s="24">
        <v>0</v>
      </c>
      <c r="E6" s="23">
        <f t="shared" ref="E6:F7" si="0">C6-G6</f>
        <v>4000</v>
      </c>
      <c r="F6" s="24">
        <f t="shared" si="0"/>
        <v>0</v>
      </c>
      <c r="G6" s="25">
        <v>1000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29</v>
      </c>
      <c r="B7" s="73"/>
      <c r="C7" s="35">
        <v>3000</v>
      </c>
      <c r="D7" s="36">
        <v>2707</v>
      </c>
      <c r="E7" s="35">
        <f t="shared" si="0"/>
        <v>2400</v>
      </c>
      <c r="F7" s="36">
        <f t="shared" si="0"/>
        <v>2140</v>
      </c>
      <c r="G7" s="37">
        <v>600</v>
      </c>
      <c r="H7" s="38">
        <v>567</v>
      </c>
      <c r="I7" s="39">
        <f t="shared" ref="I7:J7" si="1">G7/C7</f>
        <v>0.2</v>
      </c>
      <c r="J7" s="40">
        <f t="shared" si="1"/>
        <v>0.20945696342814923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3135</v>
      </c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647</v>
      </c>
      <c r="O9" s="45"/>
      <c r="P9" s="46"/>
      <c r="Q9" s="63"/>
      <c r="R9" s="68"/>
    </row>
    <row r="10" spans="1:21" ht="20.100000000000001" customHeight="1" x14ac:dyDescent="0.25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1480</v>
      </c>
      <c r="O10" s="45"/>
      <c r="P10" s="46"/>
      <c r="Q10" s="63"/>
      <c r="R10" s="68"/>
    </row>
    <row r="11" spans="1:21" ht="20.100000000000001" customHeight="1" thickBot="1" x14ac:dyDescent="0.3">
      <c r="A11" s="75" t="s">
        <v>30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>
        <v>0</v>
      </c>
      <c r="Q11" s="63"/>
      <c r="R11" s="68"/>
    </row>
    <row r="12" spans="1:21" ht="20.100000000000001" customHeight="1" thickBot="1" x14ac:dyDescent="0.3">
      <c r="A12" s="104" t="s">
        <v>32</v>
      </c>
      <c r="B12" s="105"/>
      <c r="C12" s="76">
        <f t="shared" ref="C12:H12" si="2">SUM(C6:C11)</f>
        <v>8000</v>
      </c>
      <c r="D12" s="77">
        <f t="shared" si="2"/>
        <v>2707</v>
      </c>
      <c r="E12" s="76">
        <f t="shared" si="2"/>
        <v>6400</v>
      </c>
      <c r="F12" s="77">
        <f t="shared" si="2"/>
        <v>2140</v>
      </c>
      <c r="G12" s="78">
        <f t="shared" si="2"/>
        <v>1600</v>
      </c>
      <c r="H12" s="79">
        <f t="shared" si="2"/>
        <v>567</v>
      </c>
      <c r="I12" s="80"/>
      <c r="J12" s="81"/>
      <c r="K12" s="78">
        <f t="shared" ref="K12:P12" si="3">SUM(K6:K11)</f>
        <v>0</v>
      </c>
      <c r="L12" s="79">
        <f t="shared" si="3"/>
        <v>3135</v>
      </c>
      <c r="M12" s="103">
        <f t="shared" si="3"/>
        <v>0</v>
      </c>
      <c r="N12" s="82">
        <f t="shared" si="3"/>
        <v>2127</v>
      </c>
      <c r="O12" s="83">
        <f t="shared" si="3"/>
        <v>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33</v>
      </c>
      <c r="B14" s="85"/>
      <c r="C14" s="85"/>
      <c r="D14" s="85"/>
      <c r="F14" s="197" t="s">
        <v>14</v>
      </c>
      <c r="G14" s="198"/>
      <c r="H14" s="171" t="s">
        <v>36</v>
      </c>
      <c r="I14" s="172"/>
      <c r="J14" s="17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32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41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35</v>
      </c>
      <c r="B16" s="192"/>
      <c r="C16" s="90">
        <f>G12+K12</f>
        <v>1600</v>
      </c>
      <c r="D16" s="91">
        <f>H12+L12</f>
        <v>3702</v>
      </c>
      <c r="F16" s="120" t="s">
        <v>15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34</v>
      </c>
      <c r="B17" s="194"/>
      <c r="C17" s="94">
        <f>M12+O12</f>
        <v>0</v>
      </c>
      <c r="D17" s="95">
        <f>N12+P12</f>
        <v>2127</v>
      </c>
      <c r="F17" s="122" t="s">
        <v>16</v>
      </c>
      <c r="G17" s="123"/>
      <c r="H17" s="183"/>
      <c r="I17" s="184"/>
      <c r="J17" s="185"/>
      <c r="L17" s="170" t="s">
        <v>39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20</v>
      </c>
      <c r="B18" s="196"/>
      <c r="C18" s="92">
        <f>C16-C17</f>
        <v>1600</v>
      </c>
      <c r="D18" s="93">
        <f>D16-D17</f>
        <v>1575</v>
      </c>
      <c r="F18" s="201" t="s">
        <v>17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18</v>
      </c>
      <c r="G19" s="137"/>
      <c r="H19" s="177" t="e">
        <f>AVERAGE(H16:J18)</f>
        <v>#DIV/0!</v>
      </c>
      <c r="I19" s="178"/>
      <c r="J19" s="179"/>
      <c r="L19" s="166" t="s">
        <v>40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21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26</v>
      </c>
      <c r="C29" s="160"/>
      <c r="D29" s="114" t="s">
        <v>25</v>
      </c>
      <c r="E29" s="116"/>
      <c r="F29" s="116"/>
      <c r="G29" s="115"/>
      <c r="H29" s="114" t="s">
        <v>22</v>
      </c>
      <c r="I29" s="115"/>
      <c r="J29" s="116" t="s">
        <v>23</v>
      </c>
      <c r="K29" s="116"/>
      <c r="L29" s="117" t="s">
        <v>3</v>
      </c>
      <c r="M29" s="117"/>
      <c r="N29" s="110" t="s">
        <v>4</v>
      </c>
      <c r="O29" s="111"/>
      <c r="P29" s="60" t="s">
        <v>24</v>
      </c>
    </row>
    <row r="30" spans="1:18" ht="18.75" customHeight="1" thickBot="1" x14ac:dyDescent="0.3">
      <c r="A30" s="61" t="s">
        <v>27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3">
      <c r="A31" s="62" t="s">
        <v>27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2" customHeight="1" thickBot="1" x14ac:dyDescent="0.3">
      <c r="A32" s="62" t="s">
        <v>27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1" t="s">
        <v>27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1" t="s">
        <v>27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5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2023-04-25T17:24:49Z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