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72 STOCKTON CA/5 PROJECT DOCUMENTS/"/>
    </mc:Choice>
  </mc:AlternateContent>
  <xr:revisionPtr revIDLastSave="0" documentId="14_{895F28D8-432A-4B06-9C06-19AA11592A6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<sst xmlns="http://schemas.openxmlformats.org/spreadsheetml/2006/main" count="75" uniqueCount="49">
  <si>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</si>
  <si>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</si>
  <si>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</si>
  <si>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</si>
  <si>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</si>
  <si>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</si>
  <si>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</si>
  <si>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</si>
  <si>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</si>
  <si>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</si>
  <si>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</si>
  <si>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</si>
  <si>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</si>
  <si>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</si>
  <si>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</si>
  <si>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</si>
  <si>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</si>
  <si>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</si>
  <si>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</si>
  <si>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</si>
  <si>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</si>
  <si>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</si>
  <si>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</si>
  <si>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</si>
  <si>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</si>
  <si>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</si>
  <si>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</si>
  <si>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</si>
  <si>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</si>
  <si>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</si>
  <si>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</si>
  <si>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</si>
  <si>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</si>
  <si>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</si>
  <si>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</si>
  <si>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</si>
  <si>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</si>
  <si>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</si>
  <si>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</si>
  <si>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</si>
  <si>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</si>
  <si>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</si>
  <si>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</si>
  <si>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</si>
  <si>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</si>
  <si>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</si>
  <si>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</si>
  <si>
    <t>EF-3</t>
  </si>
  <si>
    <t xml:space="preserve">KITCHEN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</si>
</sst>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55" workbookViewId="0">
      <selection activeCell="D1" sqref="D1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x14ac:dyDescent="0.25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216" t="s">
        <v>47</v>
      </c>
      <c r="B11" s="217" t="s">
        <v>48</v>
      </c>
      <c r="C11" s="207"/>
      <c r="D11" s="208"/>
      <c r="E11" s="209"/>
      <c r="F11" s="208"/>
      <c r="G11" s="210"/>
      <c r="H11" s="211"/>
      <c r="I11" s="212"/>
      <c r="J11" s="211"/>
      <c r="K11" s="210"/>
      <c r="L11" s="211"/>
      <c r="M11" s="213"/>
      <c r="N11" s="213"/>
      <c r="O11" s="214">
        <v>250</v>
      </c>
      <c r="P11" s="215"/>
      <c r="Q11" s="64"/>
      <c r="R11" s="69"/>
    </row>
    <row r="12" spans="1:21" ht="20.149999999999999" customHeight="1" thickBot="1" x14ac:dyDescent="0.3">
      <c r="A12" s="105" t="s">
        <v>18</v>
      </c>
      <c r="B12" s="106"/>
      <c r="C12" s="77">
        <f t="shared" ref="C12:H12" si="2">SUM(C6:C10)</f>
        <v>7400</v>
      </c>
      <c r="D12" s="78">
        <f t="shared" si="2"/>
        <v>0</v>
      </c>
      <c r="E12" s="77">
        <f t="shared" si="2"/>
        <v>5900</v>
      </c>
      <c r="F12" s="78">
        <f t="shared" si="2"/>
        <v>0</v>
      </c>
      <c r="G12" s="79">
        <f t="shared" si="2"/>
        <v>1500</v>
      </c>
      <c r="H12" s="80">
        <f t="shared" si="2"/>
        <v>0</v>
      </c>
      <c r="I12" s="81"/>
      <c r="J12" s="82"/>
      <c r="K12" s="79">
        <f t="shared" ref="K12:P12" si="3">SUM(K6:K10)</f>
        <v>1300</v>
      </c>
      <c r="L12" s="80">
        <f t="shared" si="3"/>
        <v>0</v>
      </c>
      <c r="M12" s="104">
        <f t="shared" si="3"/>
        <v>2550</v>
      </c>
      <c r="N12" s="83">
        <f t="shared" si="3"/>
        <v>0</v>
      </c>
      <c r="O12" s="84">
        <f t="shared" si="3"/>
        <v>150</v>
      </c>
      <c r="P12" s="85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9" t="s">
        <v>19</v>
      </c>
      <c r="B14" s="86"/>
      <c r="C14" s="86"/>
      <c r="D14" s="86"/>
      <c r="F14" s="198" t="s">
        <v>20</v>
      </c>
      <c r="G14" s="199"/>
      <c r="H14" s="172" t="s">
        <v>21</v>
      </c>
      <c r="I14" s="173"/>
      <c r="J14" s="174"/>
      <c r="L14" s="98" t="s">
        <v>22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0" t="s">
        <v>18</v>
      </c>
      <c r="B15" s="191"/>
      <c r="C15" s="89" t="s">
        <v>11</v>
      </c>
      <c r="D15" s="90" t="s">
        <v>12</v>
      </c>
      <c r="F15" s="200"/>
      <c r="G15" s="201"/>
      <c r="H15" s="175"/>
      <c r="I15" s="176"/>
      <c r="J15" s="177"/>
      <c r="L15" s="169" t="s">
        <v>23</v>
      </c>
      <c r="M15" s="169"/>
      <c r="N15" s="169"/>
      <c r="O15" s="169"/>
      <c r="P15" s="101">
        <f>IF(R14=TRUE, 1, 0)</f>
        <v>1</v>
      </c>
    </row>
    <row r="16" spans="1:21" ht="18.75" customHeight="1" x14ac:dyDescent="0.35">
      <c r="A16" s="192" t="s">
        <v>24</v>
      </c>
      <c r="B16" s="193"/>
      <c r="C16" s="91">
        <f>G12+K12</f>
        <v>2800</v>
      </c>
      <c r="D16" s="92">
        <f>H12+L12</f>
        <v>0</v>
      </c>
      <c r="F16" s="121" t="s">
        <v>25</v>
      </c>
      <c r="G16" s="122"/>
      <c r="H16" s="181"/>
      <c r="I16" s="182"/>
      <c r="J16" s="183"/>
      <c r="L16" s="170"/>
      <c r="M16" s="170"/>
      <c r="N16" s="170"/>
      <c r="O16" s="17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4" t="s">
        <v>26</v>
      </c>
      <c r="B17" s="195"/>
      <c r="C17" s="95">
        <f>M12+O12</f>
        <v>2700</v>
      </c>
      <c r="D17" s="96">
        <f>N12+P12</f>
        <v>0</v>
      </c>
      <c r="F17" s="123" t="s">
        <v>27</v>
      </c>
      <c r="G17" s="124"/>
      <c r="H17" s="184"/>
      <c r="I17" s="185"/>
      <c r="J17" s="186"/>
      <c r="L17" s="171" t="s">
        <v>28</v>
      </c>
      <c r="M17" s="171"/>
      <c r="N17" s="171"/>
      <c r="O17" s="171"/>
      <c r="P17" s="102" t="e">
        <f>IF(R16=TRUE, 1, 0)</f>
        <v>#DIV/0!</v>
      </c>
    </row>
    <row r="18" spans="1:18" ht="18.75" customHeight="1" thickBot="1" x14ac:dyDescent="0.4">
      <c r="A18" s="196" t="s">
        <v>29</v>
      </c>
      <c r="B18" s="197"/>
      <c r="C18" s="93">
        <f>C16-C17</f>
        <v>100</v>
      </c>
      <c r="D18" s="94">
        <f>D16-D17</f>
        <v>0</v>
      </c>
      <c r="F18" s="202" t="s">
        <v>30</v>
      </c>
      <c r="G18" s="203"/>
      <c r="H18" s="187"/>
      <c r="I18" s="188"/>
      <c r="J18" s="189"/>
      <c r="L18" s="170"/>
      <c r="M18" s="170"/>
      <c r="N18" s="170"/>
      <c r="O18" s="170"/>
      <c r="P18" s="103"/>
      <c r="R18" s="1" t="e">
        <f>AND(H19&gt;=-0.02, H19&lt;=0.02)</f>
        <v>#DIV/0!</v>
      </c>
    </row>
    <row r="19" spans="1:18" ht="16.5" customHeight="1" thickBot="1" x14ac:dyDescent="0.3">
      <c r="F19" s="137" t="s">
        <v>31</v>
      </c>
      <c r="G19" s="138"/>
      <c r="H19" s="178" t="e">
        <f>AVERAGE(H16:J18)</f>
        <v>#DIV/0!</v>
      </c>
      <c r="I19" s="179"/>
      <c r="J19" s="180"/>
      <c r="L19" s="167" t="s">
        <v>32</v>
      </c>
      <c r="M19" s="167"/>
      <c r="N19" s="167"/>
      <c r="O19" s="167"/>
      <c r="P19" s="97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67"/>
      <c r="M20" s="167"/>
      <c r="N20" s="167"/>
      <c r="O20" s="167"/>
      <c r="P20" s="100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33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70"/>
    </row>
    <row r="24" spans="1:18" ht="20.149999999999999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70"/>
    </row>
    <row r="25" spans="1:18" ht="20.149999999999999" customHeight="1" thickBot="1" x14ac:dyDescent="0.3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4" t="s">
        <v>34</v>
      </c>
      <c r="B28" s="135"/>
      <c r="C28" s="135"/>
      <c r="D28" s="135"/>
      <c r="E28" s="135"/>
      <c r="F28" s="136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5" customHeight="1" thickBot="1" x14ac:dyDescent="0.3">
      <c r="A29" s="5" t="s">
        <v>9</v>
      </c>
      <c r="B29" s="160" t="s">
        <v>35</v>
      </c>
      <c r="C29" s="161"/>
      <c r="D29" s="115" t="s">
        <v>36</v>
      </c>
      <c r="E29" s="117"/>
      <c r="F29" s="117"/>
      <c r="G29" s="116"/>
      <c r="H29" s="115" t="s">
        <v>37</v>
      </c>
      <c r="I29" s="116"/>
      <c r="J29" s="117" t="s">
        <v>38</v>
      </c>
      <c r="K29" s="117"/>
      <c r="L29" s="118" t="s">
        <v>6</v>
      </c>
      <c r="M29" s="118"/>
      <c r="N29" s="111" t="s">
        <v>7</v>
      </c>
      <c r="O29" s="112"/>
      <c r="P29" s="61" t="s">
        <v>39</v>
      </c>
    </row>
    <row r="30" spans="1:18" ht="18.75" customHeight="1" thickBot="1" x14ac:dyDescent="0.3">
      <c r="A30" s="62" t="s">
        <v>40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60">
        <f t="shared" ref="P30:P38" si="4">L30-N30</f>
        <v>0</v>
      </c>
    </row>
    <row r="31" spans="1:18" ht="18.75" customHeight="1" thickBot="1" x14ac:dyDescent="0.3">
      <c r="A31" s="63" t="s">
        <v>40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60">
        <f t="shared" si="4"/>
        <v>0</v>
      </c>
    </row>
    <row r="32" spans="1:18" ht="19.25" customHeight="1" thickBot="1" x14ac:dyDescent="0.3">
      <c r="A32" s="63" t="s">
        <v>40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2" t="s">
        <v>40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3" t="s">
        <v>40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2" t="s">
        <v>40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60">
        <f t="shared" si="4"/>
        <v>0</v>
      </c>
    </row>
    <row r="37" spans="1:16" ht="19.5" customHeight="1" thickBot="1" x14ac:dyDescent="0.3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ht="18.75" customHeight="1" x14ac:dyDescent="0.25">
      <c r="A38" s="63" t="s">
        <v>40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elements/1.1/"/>
    <ds:schemaRef ds:uri="3e5f4dc7-86db-493c-83c7-3c7665976394"/>
    <ds:schemaRef ds:uri="http://schemas.microsoft.com/office/infopath/2007/PartnerControls"/>
    <ds:schemaRef ds:uri="616d5787-8033-417d-8d26-bf00747a0ed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2025-06-05T13:01:51Z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