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7B129F77-78D8-4507-AA75-844CED821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C20" i="1"/>
  <c r="F11" i="1"/>
  <c r="I11" i="1"/>
  <c r="J11" i="1"/>
  <c r="J12" i="1"/>
  <c r="J13" i="1"/>
  <c r="J14" i="1"/>
  <c r="J15" i="1"/>
  <c r="J16" i="1"/>
  <c r="I12" i="1"/>
  <c r="I13" i="1"/>
  <c r="I14" i="1"/>
  <c r="I15" i="1"/>
  <c r="I16" i="1"/>
  <c r="F12" i="1"/>
  <c r="F13" i="1"/>
  <c r="F14" i="1"/>
  <c r="F15" i="1"/>
  <c r="F16" i="1"/>
  <c r="F9" i="1"/>
  <c r="F10" i="1"/>
  <c r="J7" i="1"/>
  <c r="J8" i="1"/>
  <c r="J9" i="1"/>
  <c r="J10" i="1"/>
  <c r="I7" i="1"/>
  <c r="I8" i="1"/>
  <c r="I9" i="1"/>
  <c r="I10" i="1"/>
  <c r="E7" i="1"/>
  <c r="F7" i="1"/>
  <c r="F8" i="1" l="1"/>
  <c r="P20" i="1"/>
  <c r="O20" i="1"/>
  <c r="N20" i="1"/>
  <c r="M20" i="1"/>
  <c r="L20" i="1"/>
  <c r="K20" i="1"/>
  <c r="H20" i="1"/>
  <c r="D20" i="1"/>
  <c r="H27" i="1" l="1"/>
  <c r="P38" i="1"/>
  <c r="T24" i="1" l="1"/>
  <c r="R26" i="1"/>
  <c r="P27" i="1" s="1"/>
  <c r="D25" i="1" l="1"/>
  <c r="C25" i="1"/>
  <c r="D24" i="1"/>
  <c r="C24" i="1"/>
  <c r="C26" i="1" l="1"/>
  <c r="T22" i="1" s="1"/>
  <c r="D26" i="1"/>
  <c r="U24" i="1" s="1"/>
  <c r="R24" i="1" s="1"/>
  <c r="J6" i="1"/>
  <c r="I6" i="1"/>
  <c r="U22" i="1" l="1"/>
  <c r="R22" i="1" s="1"/>
  <c r="P23" i="1" s="1"/>
  <c r="P25" i="1"/>
  <c r="F6" i="1"/>
  <c r="E6" i="1"/>
  <c r="E20" i="1" s="1"/>
  <c r="F20" i="1" l="1"/>
</calcChain>
</file>

<file path=xl/sharedStrings.xml><?xml version="1.0" encoding="utf-8"?>
<sst xmlns="http://schemas.openxmlformats.org/spreadsheetml/2006/main" count="87" uniqueCount="60">
  <si>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</si>
  <si>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</si>
  <si>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</si>
  <si>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</si>
  <si>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</si>
  <si>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</si>
  <si>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</si>
  <si>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</si>
  <si>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</si>
  <si>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</si>
  <si>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</si>
  <si>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</si>
  <si>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</si>
  <si>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</si>
  <si>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</si>
  <si>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</si>
  <si>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</si>
  <si>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</si>
  <si>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</si>
  <si>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</si>
  <si>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</si>
  <si>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</si>
  <si>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</si>
  <si>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</si>
  <si>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</si>
  <si>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</si>
  <si>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</si>
  <si>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</si>
  <si>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</si>
  <si>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</si>
  <si>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</si>
  <si>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</si>
  <si>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</si>
  <si>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</si>
  <si>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</si>
  <si>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</si>
  <si>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</si>
  <si>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</si>
  <si>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</si>
  <si>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</si>
  <si>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</si>
  <si>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</si>
  <si>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</si>
  <si>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</si>
  <si>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</si>
  <si>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</si>
  <si>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SOLO 10 16X16</t>
  </si>
  <si>
    <t>177X12</t>
  </si>
  <si>
    <t>AHU1-1</t>
  </si>
  <si>
    <t>AHU1-2</t>
  </si>
  <si>
    <t>BOH</t>
  </si>
  <si>
    <t>AHU2-1</t>
  </si>
  <si>
    <t>AHU3-1</t>
  </si>
  <si>
    <t>AHU3-2</t>
  </si>
  <si>
    <t>IU1-1</t>
  </si>
  <si>
    <t>IU1-2</t>
  </si>
  <si>
    <t>IU2-1</t>
  </si>
  <si>
    <t>IU3-1</t>
  </si>
  <si>
    <t>IU3-2</t>
  </si>
  <si>
    <t>AHU3-3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</si>
</sst>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1" fillId="0" borderId="6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6" zoomScale="55" zoomScaleNormal="55" zoomScaleSheetLayoutView="55" workbookViewId="0">
      <selection activeCell="H16" sqref="H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6" t="s">
        <v>34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35">
      <c r="A3" s="92"/>
    </row>
    <row r="4" spans="1:18" ht="20.100000000000001" customHeight="1" thickBot="1" x14ac:dyDescent="0.3">
      <c r="A4" s="6"/>
      <c r="B4" s="8" t="s">
        <v>5</v>
      </c>
      <c r="C4" s="162" t="s">
        <v>0</v>
      </c>
      <c r="D4" s="163"/>
      <c r="E4" s="121" t="s">
        <v>1</v>
      </c>
      <c r="F4" s="119"/>
      <c r="G4" s="168" t="s">
        <v>2</v>
      </c>
      <c r="H4" s="169"/>
      <c r="I4" s="160" t="s">
        <v>28</v>
      </c>
      <c r="J4" s="161"/>
      <c r="K4" s="166" t="s">
        <v>3</v>
      </c>
      <c r="L4" s="167"/>
      <c r="M4" s="164" t="s">
        <v>4</v>
      </c>
      <c r="N4" s="165"/>
      <c r="O4" s="164" t="s">
        <v>39</v>
      </c>
      <c r="P4" s="165"/>
      <c r="Q4" s="7"/>
      <c r="R4" s="61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18" ht="20.100000000000001" customHeight="1" thickBot="1" x14ac:dyDescent="0.3">
      <c r="A6" s="71" t="s">
        <v>48</v>
      </c>
      <c r="B6" s="69" t="s">
        <v>50</v>
      </c>
      <c r="C6" s="23">
        <v>1050</v>
      </c>
      <c r="D6" s="24">
        <v>1109</v>
      </c>
      <c r="E6" s="23">
        <f t="shared" ref="E6:F6" si="0">C6-G6</f>
        <v>939</v>
      </c>
      <c r="F6" s="24">
        <f t="shared" si="0"/>
        <v>992</v>
      </c>
      <c r="G6" s="25">
        <v>111</v>
      </c>
      <c r="H6" s="26">
        <v>117</v>
      </c>
      <c r="I6" s="27">
        <f>G6/C6</f>
        <v>0.10571428571428572</v>
      </c>
      <c r="J6" s="28">
        <f>H6/D6</f>
        <v>0.1055004508566276</v>
      </c>
      <c r="K6" s="29"/>
      <c r="L6" s="30"/>
      <c r="M6" s="31"/>
      <c r="N6" s="32"/>
      <c r="O6" s="33"/>
      <c r="P6" s="34"/>
      <c r="Q6" s="67"/>
      <c r="R6" s="65"/>
    </row>
    <row r="7" spans="1:18" ht="20.100000000000001" customHeight="1" thickBot="1" x14ac:dyDescent="0.3">
      <c r="A7" s="71" t="s">
        <v>49</v>
      </c>
      <c r="B7" s="69" t="s">
        <v>50</v>
      </c>
      <c r="C7" s="23">
        <v>1050</v>
      </c>
      <c r="D7" s="24">
        <v>1094</v>
      </c>
      <c r="E7" s="23">
        <f t="shared" ref="E7" si="1">C7-G7</f>
        <v>939</v>
      </c>
      <c r="F7" s="24">
        <f t="shared" ref="F7" si="2">D7-H7</f>
        <v>975</v>
      </c>
      <c r="G7" s="25">
        <v>111</v>
      </c>
      <c r="H7" s="26">
        <v>119</v>
      </c>
      <c r="I7" s="27">
        <f t="shared" ref="I7:I16" si="3">G7/C7</f>
        <v>0.10571428571428572</v>
      </c>
      <c r="J7" s="28">
        <f t="shared" ref="J7:J16" si="4">H7/D7</f>
        <v>0.10877513711151737</v>
      </c>
      <c r="K7" s="109"/>
      <c r="L7" s="110"/>
      <c r="M7" s="111"/>
      <c r="N7" s="112"/>
      <c r="O7" s="113"/>
      <c r="P7" s="114"/>
      <c r="Q7" s="67"/>
      <c r="R7" s="65"/>
    </row>
    <row r="8" spans="1:18" ht="20.100000000000001" customHeight="1" thickBot="1" x14ac:dyDescent="0.3">
      <c r="A8" s="71" t="s">
        <v>51</v>
      </c>
      <c r="B8" s="69" t="s">
        <v>44</v>
      </c>
      <c r="C8" s="23">
        <v>1500</v>
      </c>
      <c r="D8" s="24">
        <v>1643</v>
      </c>
      <c r="E8" s="23">
        <v>0</v>
      </c>
      <c r="F8" s="24">
        <f t="shared" ref="F8:F16" si="5">D8-H8</f>
        <v>1464</v>
      </c>
      <c r="G8" s="25">
        <v>168</v>
      </c>
      <c r="H8" s="26">
        <v>179</v>
      </c>
      <c r="I8" s="27">
        <f t="shared" si="3"/>
        <v>0.112</v>
      </c>
      <c r="J8" s="28">
        <f t="shared" si="4"/>
        <v>0.10894704808277542</v>
      </c>
      <c r="K8" s="109"/>
      <c r="L8" s="110"/>
      <c r="M8" s="111"/>
      <c r="N8" s="112"/>
      <c r="O8" s="113"/>
      <c r="P8" s="114"/>
      <c r="Q8" s="67"/>
      <c r="R8" s="65"/>
    </row>
    <row r="9" spans="1:18" ht="20.100000000000001" customHeight="1" thickBot="1" x14ac:dyDescent="0.3">
      <c r="A9" s="71" t="s">
        <v>52</v>
      </c>
      <c r="B9" s="70" t="s">
        <v>45</v>
      </c>
      <c r="C9" s="23">
        <v>1200</v>
      </c>
      <c r="D9" s="24">
        <v>1265</v>
      </c>
      <c r="E9" s="23">
        <v>0</v>
      </c>
      <c r="F9" s="24">
        <f t="shared" si="5"/>
        <v>972</v>
      </c>
      <c r="G9" s="25">
        <v>303</v>
      </c>
      <c r="H9" s="26">
        <v>293</v>
      </c>
      <c r="I9" s="27">
        <f t="shared" si="3"/>
        <v>0.2525</v>
      </c>
      <c r="J9" s="28">
        <f t="shared" si="4"/>
        <v>0.23162055335968379</v>
      </c>
      <c r="K9" s="109"/>
      <c r="L9" s="110"/>
      <c r="M9" s="111"/>
      <c r="N9" s="112"/>
      <c r="O9" s="113"/>
      <c r="P9" s="114"/>
      <c r="Q9" s="67"/>
      <c r="R9" s="65"/>
    </row>
    <row r="10" spans="1:18" ht="20.100000000000001" customHeight="1" thickBot="1" x14ac:dyDescent="0.3">
      <c r="A10" s="71" t="s">
        <v>53</v>
      </c>
      <c r="B10" s="70" t="s">
        <v>45</v>
      </c>
      <c r="C10" s="23">
        <v>1200</v>
      </c>
      <c r="D10" s="24">
        <v>1280</v>
      </c>
      <c r="E10" s="23">
        <v>0</v>
      </c>
      <c r="F10" s="24">
        <f t="shared" si="5"/>
        <v>992</v>
      </c>
      <c r="G10" s="25">
        <v>303</v>
      </c>
      <c r="H10" s="26">
        <v>288</v>
      </c>
      <c r="I10" s="27">
        <f t="shared" si="3"/>
        <v>0.2525</v>
      </c>
      <c r="J10" s="28">
        <f t="shared" si="4"/>
        <v>0.22500000000000001</v>
      </c>
      <c r="K10" s="37"/>
      <c r="L10" s="38"/>
      <c r="M10" s="39"/>
      <c r="N10" s="40"/>
      <c r="O10" s="41"/>
      <c r="P10" s="42"/>
      <c r="Q10" s="60"/>
      <c r="R10" s="65"/>
    </row>
    <row r="11" spans="1:18" ht="20.100000000000001" customHeight="1" thickBot="1" x14ac:dyDescent="0.3">
      <c r="A11" s="71" t="s">
        <v>59</v>
      </c>
      <c r="B11" s="70" t="s">
        <v>45</v>
      </c>
      <c r="C11" s="23">
        <v>1200</v>
      </c>
      <c r="D11" s="24">
        <v>1201</v>
      </c>
      <c r="E11" s="23">
        <v>0</v>
      </c>
      <c r="F11" s="24">
        <f t="shared" ref="F11" si="6">D11-H11</f>
        <v>891</v>
      </c>
      <c r="G11" s="25">
        <v>303</v>
      </c>
      <c r="H11" s="26">
        <v>310</v>
      </c>
      <c r="I11" s="27">
        <f t="shared" ref="I11" si="7">G11/C11</f>
        <v>0.2525</v>
      </c>
      <c r="J11" s="28">
        <f t="shared" ref="J11" si="8">H11/D11</f>
        <v>0.25811823480432972</v>
      </c>
      <c r="K11" s="37"/>
      <c r="L11" s="38"/>
      <c r="M11" s="39"/>
      <c r="N11" s="40"/>
      <c r="O11" s="41"/>
      <c r="P11" s="42"/>
      <c r="Q11" s="60"/>
      <c r="R11" s="65"/>
    </row>
    <row r="12" spans="1:18" ht="20.100000000000001" customHeight="1" thickBot="1" x14ac:dyDescent="0.3">
      <c r="A12" s="115" t="s">
        <v>54</v>
      </c>
      <c r="B12" s="70" t="s">
        <v>50</v>
      </c>
      <c r="C12" s="116">
        <v>300</v>
      </c>
      <c r="D12" s="24">
        <v>0</v>
      </c>
      <c r="E12" s="23">
        <v>0</v>
      </c>
      <c r="F12" s="24">
        <f t="shared" si="5"/>
        <v>0</v>
      </c>
      <c r="G12" s="25">
        <v>0</v>
      </c>
      <c r="H12" s="26">
        <v>0</v>
      </c>
      <c r="I12" s="27">
        <f t="shared" si="3"/>
        <v>0</v>
      </c>
      <c r="J12" s="28" t="e">
        <f t="shared" si="4"/>
        <v>#DIV/0!</v>
      </c>
      <c r="K12" s="37"/>
      <c r="L12" s="38"/>
      <c r="M12" s="39"/>
      <c r="N12" s="40"/>
      <c r="O12" s="41"/>
      <c r="P12" s="42"/>
      <c r="Q12" s="60"/>
      <c r="R12" s="65"/>
    </row>
    <row r="13" spans="1:18" ht="20.100000000000001" customHeight="1" thickBot="1" x14ac:dyDescent="0.3">
      <c r="A13" s="115" t="s">
        <v>55</v>
      </c>
      <c r="B13" s="70" t="s">
        <v>50</v>
      </c>
      <c r="C13" s="116">
        <v>300</v>
      </c>
      <c r="D13" s="24">
        <v>0</v>
      </c>
      <c r="E13" s="23">
        <v>0</v>
      </c>
      <c r="F13" s="24">
        <f t="shared" si="5"/>
        <v>0</v>
      </c>
      <c r="G13" s="25">
        <v>0</v>
      </c>
      <c r="H13" s="26">
        <v>0</v>
      </c>
      <c r="I13" s="27">
        <f t="shared" si="3"/>
        <v>0</v>
      </c>
      <c r="J13" s="28" t="e">
        <f t="shared" si="4"/>
        <v>#DIV/0!</v>
      </c>
      <c r="K13" s="37"/>
      <c r="L13" s="38"/>
      <c r="M13" s="39"/>
      <c r="N13" s="40"/>
      <c r="O13" s="41"/>
      <c r="P13" s="42"/>
      <c r="Q13" s="60"/>
      <c r="R13" s="65"/>
    </row>
    <row r="14" spans="1:18" ht="20.100000000000001" customHeight="1" thickBot="1" x14ac:dyDescent="0.3">
      <c r="A14" s="115" t="s">
        <v>56</v>
      </c>
      <c r="B14" s="70" t="s">
        <v>50</v>
      </c>
      <c r="C14" s="116">
        <v>400</v>
      </c>
      <c r="D14" s="24">
        <v>0</v>
      </c>
      <c r="E14" s="23">
        <v>0</v>
      </c>
      <c r="F14" s="24">
        <f t="shared" si="5"/>
        <v>0</v>
      </c>
      <c r="G14" s="25">
        <v>0</v>
      </c>
      <c r="H14" s="26">
        <v>0</v>
      </c>
      <c r="I14" s="27">
        <f t="shared" si="3"/>
        <v>0</v>
      </c>
      <c r="J14" s="28" t="e">
        <f t="shared" si="4"/>
        <v>#DIV/0!</v>
      </c>
      <c r="K14" s="37"/>
      <c r="L14" s="38"/>
      <c r="M14" s="39"/>
      <c r="N14" s="40"/>
      <c r="O14" s="41"/>
      <c r="P14" s="42"/>
      <c r="Q14" s="60"/>
      <c r="R14" s="65"/>
    </row>
    <row r="15" spans="1:18" ht="20.100000000000001" customHeight="1" thickBot="1" x14ac:dyDescent="0.3">
      <c r="A15" s="115" t="s">
        <v>57</v>
      </c>
      <c r="B15" s="70" t="s">
        <v>50</v>
      </c>
      <c r="C15" s="116">
        <v>500</v>
      </c>
      <c r="D15" s="24">
        <v>0</v>
      </c>
      <c r="E15" s="23">
        <v>0</v>
      </c>
      <c r="F15" s="24">
        <f t="shared" si="5"/>
        <v>0</v>
      </c>
      <c r="G15" s="25">
        <v>0</v>
      </c>
      <c r="H15" s="26">
        <v>0</v>
      </c>
      <c r="I15" s="27">
        <f t="shared" si="3"/>
        <v>0</v>
      </c>
      <c r="J15" s="28" t="e">
        <f t="shared" si="4"/>
        <v>#DIV/0!</v>
      </c>
      <c r="K15" s="37"/>
      <c r="L15" s="38"/>
      <c r="M15" s="39"/>
      <c r="N15" s="40"/>
      <c r="O15" s="41"/>
      <c r="P15" s="42"/>
      <c r="Q15" s="60"/>
      <c r="R15" s="65"/>
    </row>
    <row r="16" spans="1:18" ht="20.100000000000001" customHeight="1" x14ac:dyDescent="0.25">
      <c r="A16" s="115" t="s">
        <v>58</v>
      </c>
      <c r="B16" s="70" t="s">
        <v>50</v>
      </c>
      <c r="C16" s="116">
        <v>500</v>
      </c>
      <c r="D16" s="24">
        <v>0</v>
      </c>
      <c r="E16" s="23">
        <v>0</v>
      </c>
      <c r="F16" s="24">
        <f t="shared" si="5"/>
        <v>0</v>
      </c>
      <c r="G16" s="25">
        <v>0</v>
      </c>
      <c r="H16" s="26">
        <v>0</v>
      </c>
      <c r="I16" s="27">
        <f t="shared" si="3"/>
        <v>0</v>
      </c>
      <c r="J16" s="28" t="e">
        <f t="shared" si="4"/>
        <v>#DIV/0!</v>
      </c>
      <c r="K16" s="37"/>
      <c r="L16" s="38"/>
      <c r="M16" s="39"/>
      <c r="N16" s="40"/>
      <c r="O16" s="41"/>
      <c r="P16" s="42"/>
      <c r="Q16" s="60"/>
      <c r="R16" s="65"/>
    </row>
    <row r="17" spans="1:21" ht="20.100000000000001" customHeight="1" x14ac:dyDescent="0.25">
      <c r="A17" s="72" t="s">
        <v>13</v>
      </c>
      <c r="B17" s="70" t="s">
        <v>40</v>
      </c>
      <c r="C17" s="43"/>
      <c r="D17" s="44"/>
      <c r="E17" s="43" t="s">
        <v>10</v>
      </c>
      <c r="F17" s="44"/>
      <c r="G17" s="37"/>
      <c r="H17" s="38"/>
      <c r="I17" s="45"/>
      <c r="J17" s="38"/>
      <c r="K17" s="35">
        <v>2250</v>
      </c>
      <c r="L17" s="36">
        <v>2308</v>
      </c>
      <c r="M17" s="39"/>
      <c r="N17" s="40"/>
      <c r="O17" s="41"/>
      <c r="P17" s="42"/>
      <c r="Q17" s="48"/>
      <c r="R17" s="65"/>
    </row>
    <row r="18" spans="1:21" ht="20.100000000000001" customHeight="1" x14ac:dyDescent="0.25">
      <c r="A18" s="72" t="s">
        <v>11</v>
      </c>
      <c r="B18" s="70" t="s">
        <v>40</v>
      </c>
      <c r="C18" s="43"/>
      <c r="D18" s="44"/>
      <c r="E18" s="43"/>
      <c r="F18" s="44"/>
      <c r="G18" s="37"/>
      <c r="H18" s="38"/>
      <c r="I18" s="45"/>
      <c r="J18" s="38"/>
      <c r="K18" s="37"/>
      <c r="L18" s="38"/>
      <c r="M18" s="46">
        <v>3200</v>
      </c>
      <c r="N18" s="47">
        <v>3233</v>
      </c>
      <c r="O18" s="41"/>
      <c r="P18" s="42"/>
      <c r="Q18" s="60"/>
      <c r="R18" s="65"/>
    </row>
    <row r="19" spans="1:21" ht="20.100000000000001" customHeight="1" thickBot="1" x14ac:dyDescent="0.3">
      <c r="A19" s="82" t="s">
        <v>12</v>
      </c>
      <c r="B19" s="83" t="s">
        <v>41</v>
      </c>
      <c r="C19" s="84"/>
      <c r="D19" s="85"/>
      <c r="E19" s="86"/>
      <c r="F19" s="85"/>
      <c r="G19" s="87"/>
      <c r="H19" s="50"/>
      <c r="I19" s="49"/>
      <c r="J19" s="50"/>
      <c r="K19" s="87"/>
      <c r="L19" s="50"/>
      <c r="M19" s="88"/>
      <c r="N19" s="89"/>
      <c r="O19" s="51">
        <v>250</v>
      </c>
      <c r="P19" s="52">
        <v>256</v>
      </c>
      <c r="Q19" s="60"/>
      <c r="R19" s="65"/>
    </row>
    <row r="20" spans="1:21" ht="20.100000000000001" customHeight="1" thickBot="1" x14ac:dyDescent="0.3">
      <c r="A20" s="170" t="s">
        <v>29</v>
      </c>
      <c r="B20" s="171"/>
      <c r="C20" s="73">
        <f>SUM(C6:C19)</f>
        <v>9200</v>
      </c>
      <c r="D20" s="74">
        <f t="shared" ref="D20:H20" si="9">SUM(D6:D19)</f>
        <v>7592</v>
      </c>
      <c r="E20" s="73">
        <f>SUM(E6:E19)</f>
        <v>1878</v>
      </c>
      <c r="F20" s="74">
        <f t="shared" si="9"/>
        <v>6286</v>
      </c>
      <c r="G20" s="75">
        <f>SUM(G6:G19)</f>
        <v>1299</v>
      </c>
      <c r="H20" s="76">
        <f t="shared" si="9"/>
        <v>1306</v>
      </c>
      <c r="I20" s="77"/>
      <c r="J20" s="78"/>
      <c r="K20" s="75">
        <f t="shared" ref="K20:P20" si="10">SUM(K6:K19)</f>
        <v>2250</v>
      </c>
      <c r="L20" s="76">
        <f t="shared" si="10"/>
        <v>2308</v>
      </c>
      <c r="M20" s="108">
        <f t="shared" si="10"/>
        <v>3200</v>
      </c>
      <c r="N20" s="79">
        <f t="shared" si="10"/>
        <v>3233</v>
      </c>
      <c r="O20" s="80">
        <f t="shared" si="10"/>
        <v>250</v>
      </c>
      <c r="P20" s="81">
        <f t="shared" si="10"/>
        <v>256</v>
      </c>
      <c r="Q20" s="48"/>
      <c r="R20" s="65"/>
    </row>
    <row r="21" spans="1:21" ht="20.100000000000001" customHeight="1" thickBot="1" x14ac:dyDescent="0.3">
      <c r="A21" s="62"/>
      <c r="B21" s="53"/>
      <c r="C21" s="53"/>
      <c r="D21" s="53"/>
      <c r="E21" s="53"/>
      <c r="F21" s="63"/>
      <c r="G21" s="63"/>
      <c r="H21" s="68"/>
      <c r="I21" s="68"/>
      <c r="J21" s="63"/>
      <c r="K21" s="63"/>
      <c r="L21" s="64"/>
      <c r="M21" s="64"/>
      <c r="N21" s="64"/>
      <c r="O21" s="64"/>
      <c r="P21" s="48"/>
      <c r="Q21" s="65"/>
    </row>
    <row r="22" spans="1:21" ht="20.100000000000001" customHeight="1" thickBot="1" x14ac:dyDescent="0.3">
      <c r="A22" s="103" t="s">
        <v>30</v>
      </c>
      <c r="B22" s="90"/>
      <c r="C22" s="90"/>
      <c r="D22" s="90"/>
      <c r="F22" s="156" t="s">
        <v>14</v>
      </c>
      <c r="G22" s="157"/>
      <c r="H22" s="130" t="s">
        <v>33</v>
      </c>
      <c r="I22" s="131"/>
      <c r="J22" s="132"/>
      <c r="L22" s="102" t="s">
        <v>35</v>
      </c>
      <c r="M22" s="91"/>
      <c r="N22" s="91"/>
      <c r="O22" s="91"/>
      <c r="P22" s="91"/>
      <c r="R22" s="1" t="b">
        <f>T22=U22</f>
        <v>1</v>
      </c>
      <c r="T22" s="1" t="b">
        <f>C26&lt;0</f>
        <v>0</v>
      </c>
      <c r="U22" s="1" t="b">
        <f>D26&lt;0</f>
        <v>0</v>
      </c>
    </row>
    <row r="23" spans="1:21" ht="18.75" customHeight="1" thickBot="1" x14ac:dyDescent="0.3">
      <c r="A23" s="148" t="s">
        <v>29</v>
      </c>
      <c r="B23" s="149"/>
      <c r="C23" s="93" t="s">
        <v>7</v>
      </c>
      <c r="D23" s="94" t="s">
        <v>8</v>
      </c>
      <c r="F23" s="158"/>
      <c r="G23" s="159"/>
      <c r="H23" s="133"/>
      <c r="I23" s="134"/>
      <c r="J23" s="135"/>
      <c r="L23" s="127" t="s">
        <v>38</v>
      </c>
      <c r="M23" s="127"/>
      <c r="N23" s="127"/>
      <c r="O23" s="127"/>
      <c r="P23" s="105">
        <f>IF(R22=TRUE, 1, 0)</f>
        <v>1</v>
      </c>
    </row>
    <row r="24" spans="1:21" ht="18.75" customHeight="1" x14ac:dyDescent="0.25">
      <c r="A24" s="150" t="s">
        <v>32</v>
      </c>
      <c r="B24" s="151"/>
      <c r="C24" s="95">
        <f>G20+K20</f>
        <v>3549</v>
      </c>
      <c r="D24" s="96">
        <f>H20+L20</f>
        <v>3614</v>
      </c>
      <c r="F24" s="177" t="s">
        <v>15</v>
      </c>
      <c r="G24" s="178"/>
      <c r="H24" s="139">
        <v>3.3E-3</v>
      </c>
      <c r="I24" s="140"/>
      <c r="J24" s="141"/>
      <c r="L24" s="128"/>
      <c r="M24" s="128"/>
      <c r="N24" s="128"/>
      <c r="O24" s="128"/>
      <c r="P24" s="107"/>
      <c r="R24" s="1" t="b">
        <f>T24=U24</f>
        <v>1</v>
      </c>
      <c r="T24" s="1" t="b">
        <f>H27&lt;0</f>
        <v>0</v>
      </c>
      <c r="U24" s="1" t="b">
        <f>D26&lt;0</f>
        <v>0</v>
      </c>
    </row>
    <row r="25" spans="1:21" ht="18.75" customHeight="1" thickBot="1" x14ac:dyDescent="0.3">
      <c r="A25" s="152" t="s">
        <v>31</v>
      </c>
      <c r="B25" s="153"/>
      <c r="C25" s="99">
        <f>M20+O20</f>
        <v>3450</v>
      </c>
      <c r="D25" s="100">
        <f>N20+P20</f>
        <v>3489</v>
      </c>
      <c r="F25" s="179" t="s">
        <v>16</v>
      </c>
      <c r="G25" s="180"/>
      <c r="H25" s="142">
        <v>8.9999999999999998E-4</v>
      </c>
      <c r="I25" s="143"/>
      <c r="J25" s="144"/>
      <c r="L25" s="129" t="s">
        <v>36</v>
      </c>
      <c r="M25" s="129"/>
      <c r="N25" s="129"/>
      <c r="O25" s="129"/>
      <c r="P25" s="106">
        <f>IF(R24=TRUE, 1, 0)</f>
        <v>1</v>
      </c>
    </row>
    <row r="26" spans="1:21" ht="18.75" customHeight="1" thickBot="1" x14ac:dyDescent="0.35">
      <c r="A26" s="154" t="s">
        <v>20</v>
      </c>
      <c r="B26" s="155"/>
      <c r="C26" s="97">
        <f>C24-C25</f>
        <v>99</v>
      </c>
      <c r="D26" s="98">
        <f>D24-D25</f>
        <v>125</v>
      </c>
      <c r="F26" s="117" t="s">
        <v>17</v>
      </c>
      <c r="G26" s="118"/>
      <c r="H26" s="145">
        <v>4.0000000000000002E-4</v>
      </c>
      <c r="I26" s="146"/>
      <c r="J26" s="147"/>
      <c r="L26" s="128"/>
      <c r="M26" s="128"/>
      <c r="N26" s="128"/>
      <c r="O26" s="128"/>
      <c r="P26" s="107"/>
      <c r="R26" s="1" t="b">
        <f>AND(H27&gt;=-0.02, H27&lt;=0.02)</f>
        <v>1</v>
      </c>
    </row>
    <row r="27" spans="1:21" ht="16.5" customHeight="1" thickBot="1" x14ac:dyDescent="0.3">
      <c r="F27" s="193" t="s">
        <v>18</v>
      </c>
      <c r="G27" s="194"/>
      <c r="H27" s="136">
        <f>AVERAGE(H24:J26)</f>
        <v>1.5333333333333334E-3</v>
      </c>
      <c r="I27" s="137"/>
      <c r="J27" s="138"/>
      <c r="L27" s="125" t="s">
        <v>37</v>
      </c>
      <c r="M27" s="125"/>
      <c r="N27" s="125"/>
      <c r="O27" s="125"/>
      <c r="P27" s="101">
        <f>IF(R26=TRUE, 1, 0)</f>
        <v>1</v>
      </c>
    </row>
    <row r="28" spans="1:21" ht="13.6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25"/>
      <c r="M28" s="125"/>
      <c r="N28" s="125"/>
      <c r="O28" s="125"/>
      <c r="P28" s="104"/>
    </row>
    <row r="29" spans="1:21" ht="13.6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55"/>
      <c r="M29" s="55"/>
      <c r="N29" s="56"/>
      <c r="O29" s="56"/>
      <c r="P29" s="7"/>
      <c r="Q29" s="7"/>
    </row>
    <row r="30" spans="1:21" ht="13.5" customHeight="1" thickBot="1" x14ac:dyDescent="0.3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25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3"/>
      <c r="Q31" s="66"/>
    </row>
    <row r="32" spans="1:21" ht="20.100000000000001" customHeight="1" x14ac:dyDescent="0.25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6"/>
      <c r="Q32" s="66"/>
    </row>
    <row r="33" spans="1:17" ht="20.100000000000001" customHeight="1" thickBot="1" x14ac:dyDescent="0.3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9"/>
    </row>
    <row r="34" spans="1:17" ht="20.10000000000000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8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3">
      <c r="A36" s="190" t="s">
        <v>21</v>
      </c>
      <c r="B36" s="191"/>
      <c r="C36" s="191"/>
      <c r="D36" s="191"/>
      <c r="E36" s="191"/>
      <c r="F36" s="192"/>
      <c r="G36" s="53"/>
      <c r="H36" s="53"/>
      <c r="I36" s="53"/>
      <c r="J36" s="53"/>
      <c r="K36" s="53"/>
      <c r="L36" s="53"/>
      <c r="M36" s="53"/>
      <c r="N36" s="53"/>
      <c r="O36" s="53"/>
      <c r="P36" s="48"/>
      <c r="Q36" s="54"/>
    </row>
    <row r="37" spans="1:17" ht="19.2" customHeight="1" thickBot="1" x14ac:dyDescent="0.3">
      <c r="A37" s="5" t="s">
        <v>6</v>
      </c>
      <c r="B37" s="201" t="s">
        <v>26</v>
      </c>
      <c r="C37" s="202"/>
      <c r="D37" s="119" t="s">
        <v>25</v>
      </c>
      <c r="E37" s="120"/>
      <c r="F37" s="120"/>
      <c r="G37" s="121"/>
      <c r="H37" s="119" t="s">
        <v>22</v>
      </c>
      <c r="I37" s="121"/>
      <c r="J37" s="120" t="s">
        <v>23</v>
      </c>
      <c r="K37" s="120"/>
      <c r="L37" s="176" t="s">
        <v>3</v>
      </c>
      <c r="M37" s="176"/>
      <c r="N37" s="172" t="s">
        <v>4</v>
      </c>
      <c r="O37" s="173"/>
      <c r="P37" s="58" t="s">
        <v>24</v>
      </c>
    </row>
    <row r="38" spans="1:17" ht="18.75" customHeight="1" x14ac:dyDescent="0.25">
      <c r="A38" s="59" t="s">
        <v>27</v>
      </c>
      <c r="B38" s="199" t="s">
        <v>42</v>
      </c>
      <c r="C38" s="200"/>
      <c r="D38" s="122" t="s">
        <v>46</v>
      </c>
      <c r="E38" s="123"/>
      <c r="F38" s="123"/>
      <c r="G38" s="124"/>
      <c r="H38" s="122" t="s">
        <v>43</v>
      </c>
      <c r="I38" s="124"/>
      <c r="J38" s="197" t="s">
        <v>47</v>
      </c>
      <c r="K38" s="198"/>
      <c r="L38" s="195">
        <v>2250</v>
      </c>
      <c r="M38" s="196"/>
      <c r="N38" s="174">
        <v>3200</v>
      </c>
      <c r="O38" s="175"/>
      <c r="P38" s="57">
        <f t="shared" ref="P38" si="11">L38-N38</f>
        <v>-950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40">
    <mergeCell ref="A20:B20"/>
    <mergeCell ref="N37:O37"/>
    <mergeCell ref="N38:O38"/>
    <mergeCell ref="H37:I37"/>
    <mergeCell ref="J37:K37"/>
    <mergeCell ref="L37:M37"/>
    <mergeCell ref="F24:G24"/>
    <mergeCell ref="F25:G25"/>
    <mergeCell ref="A31:P33"/>
    <mergeCell ref="A36:F36"/>
    <mergeCell ref="F27:G27"/>
    <mergeCell ref="L38:M38"/>
    <mergeCell ref="H38:I38"/>
    <mergeCell ref="J38:K38"/>
    <mergeCell ref="B38:C38"/>
    <mergeCell ref="B37:C37"/>
    <mergeCell ref="F22:G23"/>
    <mergeCell ref="I4:J4"/>
    <mergeCell ref="C4:D4"/>
    <mergeCell ref="O4:P4"/>
    <mergeCell ref="K4:L4"/>
    <mergeCell ref="G4:H4"/>
    <mergeCell ref="E4:F4"/>
    <mergeCell ref="M4:N4"/>
    <mergeCell ref="F26:G26"/>
    <mergeCell ref="D37:G37"/>
    <mergeCell ref="D38:G38"/>
    <mergeCell ref="L27:O28"/>
    <mergeCell ref="A2:P2"/>
    <mergeCell ref="L23:O24"/>
    <mergeCell ref="L25:O26"/>
    <mergeCell ref="H22:J23"/>
    <mergeCell ref="H27:J27"/>
    <mergeCell ref="H24:J24"/>
    <mergeCell ref="H25:J25"/>
    <mergeCell ref="H26:J26"/>
    <mergeCell ref="A23:B23"/>
    <mergeCell ref="A24:B24"/>
    <mergeCell ref="A25:B25"/>
    <mergeCell ref="A26:B26"/>
  </mergeCells>
  <phoneticPr fontId="19" type="noConversion"/>
  <conditionalFormatting sqref="R22:R26">
    <cfRule type="expression" priority="6">
      <formula>TRUE</formula>
    </cfRule>
  </conditionalFormatting>
  <conditionalFormatting sqref="P22">
    <cfRule type="expression" priority="11">
      <formula>$R$22:$R$26=TRUE</formula>
    </cfRule>
  </conditionalFormatting>
  <conditionalFormatting sqref="P23 P25 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R22:R26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2023-04-27T20:02:00Z</dcterms:modified>
</cp:coreProperties>
</file>