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35-509 DALLAS, TX/4 ASSET-REPORT DOCS/"/>
    </mc:Choice>
  </mc:AlternateContent>
  <xr:revisionPtr revIDLastSave="72" documentId="13_ncr:1_{B888774D-3C83-41B9-8B1C-1CD895A9BF91}" xr6:coauthVersionLast="47" xr6:coauthVersionMax="47" xr10:uidLastSave="{1FF3571B-7099-4F6B-9AE1-2C692F15A02B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I12" i="1"/>
  <c r="J12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P46" i="1" l="1"/>
  <c r="P47" i="1"/>
  <c r="P48" i="1"/>
  <c r="P49" i="1"/>
  <c r="P50" i="1"/>
  <c r="P51" i="1"/>
  <c r="P25" i="1" l="1"/>
  <c r="O25" i="1"/>
  <c r="N25" i="1"/>
  <c r="M25" i="1"/>
  <c r="L25" i="1"/>
  <c r="K25" i="1"/>
  <c r="H25" i="1"/>
  <c r="G25" i="1"/>
  <c r="D25" i="1"/>
  <c r="C25" i="1"/>
  <c r="H32" i="1" l="1"/>
  <c r="P45" i="1"/>
  <c r="P44" i="1"/>
  <c r="P43" i="1"/>
  <c r="T29" i="1" l="1"/>
  <c r="R31" i="1"/>
  <c r="P32" i="1" s="1"/>
  <c r="D30" i="1" l="1"/>
  <c r="C30" i="1"/>
  <c r="D29" i="1"/>
  <c r="C29" i="1"/>
  <c r="C31" i="1" l="1"/>
  <c r="T27" i="1" s="1"/>
  <c r="D31" i="1"/>
  <c r="U29" i="1" s="1"/>
  <c r="R29" i="1" s="1"/>
  <c r="J7" i="1"/>
  <c r="J6" i="1"/>
  <c r="I7" i="1"/>
  <c r="I6" i="1"/>
  <c r="U27" i="1" l="1"/>
  <c r="R27" i="1" s="1"/>
  <c r="P28" i="1" s="1"/>
  <c r="P30" i="1"/>
  <c r="F7" i="1"/>
  <c r="E7" i="1"/>
  <c r="F6" i="1"/>
  <c r="E6" i="1"/>
  <c r="E25" i="1" l="1"/>
  <c r="F25" i="1"/>
</calcChain>
</file>

<file path=xl/sharedStrings.xml><?xml version="1.0" encoding="utf-8"?>
<sst xmlns="http://schemas.openxmlformats.org/spreadsheetml/2006/main" count="100" uniqueCount="67">
  <si>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</si>
  <si>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</si>
  <si>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</si>
  <si>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</si>
  <si>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</si>
  <si>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</si>
  <si>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</si>
  <si>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</si>
  <si>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</si>
  <si>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</si>
  <si>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</si>
  <si>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</si>
  <si>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</si>
  <si>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</si>
  <si>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</si>
  <si>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</si>
  <si>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</si>
  <si>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</si>
  <si>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</si>
  <si>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</si>
  <si>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</si>
  <si>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</si>
  <si>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</si>
  <si>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</si>
  <si>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</si>
  <si>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</si>
  <si>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</si>
  <si>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</si>
  <si>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</si>
  <si>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</si>
  <si>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</si>
  <si>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</si>
  <si>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</si>
  <si>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</si>
  <si>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</si>
  <si>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</si>
  <si>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</si>
  <si>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</si>
  <si>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</si>
  <si>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</si>
  <si>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</si>
  <si>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</si>
  <si>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</si>
  <si>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</si>
  <si>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</si>
  <si>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</si>
  <si>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</si>
  <si>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</si>
  <si>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</si>
  <si>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</si>
  <si>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</si>
  <si>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</si>
  <si>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</si>
  <si>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</si>
  <si>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</si>
  <si>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 xml:space="preserve">KITCHEN HD </t>
  </si>
  <si>
    <t xml:space="preserve">CHECK OUT </t>
  </si>
  <si>
    <t xml:space="preserve">SALES </t>
  </si>
  <si>
    <t xml:space="preserve">OFFICES </t>
  </si>
  <si>
    <t xml:space="preserve">HALLWAY </t>
  </si>
  <si>
    <t xml:space="preserve">FOOD AREA </t>
  </si>
  <si>
    <t>ENTRANCE/EXIT</t>
  </si>
  <si>
    <t xml:space="preserve">PHARMACY </t>
  </si>
  <si>
    <t xml:space="preserve">BOH </t>
  </si>
  <si>
    <t xml:space="preserve">RESTROOM </t>
  </si>
  <si>
    <t xml:space="preserve">BAKERY </t>
  </si>
  <si>
    <t>MEAT/SEAFOOD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</si>
</sst>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41638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1"/>
  <sheetViews>
    <sheetView showGridLines="0" tabSelected="1" view="pageBreakPreview" topLeftCell="A10" zoomScale="80" zoomScaleNormal="55" zoomScaleSheetLayoutView="80" workbookViewId="0">
      <selection activeCell="J24" sqref="J24"/>
    </sheetView>
  </sheetViews>
  <sheetFormatPr defaultColWidth="9.1796875" defaultRowHeight="12.5" x14ac:dyDescent="0.25"/>
  <cols>
    <col min="1" max="1" width="10.54296875" style="1" customWidth="1"/>
    <col min="2" max="2" width="13.9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8" ht="9.75" customHeight="1" thickBot="1" x14ac:dyDescent="0.45">
      <c r="A3" s="99"/>
    </row>
    <row r="4" spans="1:18" ht="20.149999999999999" customHeight="1" thickBot="1" x14ac:dyDescent="0.3">
      <c r="A4" s="6"/>
      <c r="B4" s="8" t="s">
        <v>1</v>
      </c>
      <c r="C4" s="197" t="s">
        <v>2</v>
      </c>
      <c r="D4" s="198"/>
      <c r="E4" s="186" t="s">
        <v>3</v>
      </c>
      <c r="F4" s="184"/>
      <c r="G4" s="203" t="s">
        <v>4</v>
      </c>
      <c r="H4" s="204"/>
      <c r="I4" s="195" t="s">
        <v>5</v>
      </c>
      <c r="J4" s="196"/>
      <c r="K4" s="201" t="s">
        <v>6</v>
      </c>
      <c r="L4" s="202"/>
      <c r="M4" s="199" t="s">
        <v>7</v>
      </c>
      <c r="N4" s="200"/>
      <c r="O4" s="199" t="s">
        <v>8</v>
      </c>
      <c r="P4" s="200"/>
      <c r="Q4" s="7"/>
      <c r="R4" s="68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8"/>
    </row>
    <row r="6" spans="1:18" ht="20.149999999999999" customHeight="1" x14ac:dyDescent="0.25">
      <c r="A6" s="78" t="s">
        <v>13</v>
      </c>
      <c r="B6" s="76" t="s">
        <v>56</v>
      </c>
      <c r="C6" s="23">
        <v>10500</v>
      </c>
      <c r="D6" s="24"/>
      <c r="E6" s="23">
        <f t="shared" ref="E6:F7" si="0">C6-G6</f>
        <v>8500</v>
      </c>
      <c r="F6" s="24">
        <f t="shared" si="0"/>
        <v>0</v>
      </c>
      <c r="G6" s="25">
        <v>2000</v>
      </c>
      <c r="H6" s="26"/>
      <c r="I6" s="27">
        <f>G6/C6</f>
        <v>0.19047619047619047</v>
      </c>
      <c r="J6" s="28" t="e">
        <f>H6/D6</f>
        <v>#DIV/0!</v>
      </c>
      <c r="K6" s="29"/>
      <c r="L6" s="30"/>
      <c r="M6" s="31"/>
      <c r="N6" s="32"/>
      <c r="O6" s="33"/>
      <c r="P6" s="34"/>
      <c r="Q6" s="74"/>
      <c r="R6" s="72"/>
    </row>
    <row r="7" spans="1:18" ht="20.149999999999999" customHeight="1" x14ac:dyDescent="0.25">
      <c r="A7" s="79" t="s">
        <v>14</v>
      </c>
      <c r="B7" s="77" t="s">
        <v>57</v>
      </c>
      <c r="C7" s="35">
        <v>5000</v>
      </c>
      <c r="D7" s="36"/>
      <c r="E7" s="35">
        <f t="shared" si="0"/>
        <v>4000</v>
      </c>
      <c r="F7" s="36">
        <f t="shared" si="0"/>
        <v>0</v>
      </c>
      <c r="G7" s="37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7"/>
      <c r="R7" s="72"/>
    </row>
    <row r="8" spans="1:18" ht="20.149999999999999" customHeight="1" x14ac:dyDescent="0.25">
      <c r="A8" s="79" t="s">
        <v>15</v>
      </c>
      <c r="B8" s="77" t="s">
        <v>57</v>
      </c>
      <c r="C8" s="35">
        <v>5000</v>
      </c>
      <c r="D8" s="36"/>
      <c r="E8" s="35">
        <f t="shared" ref="E8:E19" si="2">C8-G8</f>
        <v>4000</v>
      </c>
      <c r="F8" s="36">
        <f t="shared" ref="F8:F19" si="3">D8-H8</f>
        <v>0</v>
      </c>
      <c r="G8" s="37">
        <v>1000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7"/>
      <c r="R8" s="72"/>
    </row>
    <row r="9" spans="1:18" ht="19.5" customHeight="1" x14ac:dyDescent="0.25">
      <c r="A9" s="79" t="s">
        <v>16</v>
      </c>
      <c r="B9" s="77" t="s">
        <v>57</v>
      </c>
      <c r="C9" s="35">
        <v>5000</v>
      </c>
      <c r="D9" s="36"/>
      <c r="E9" s="35">
        <f t="shared" si="2"/>
        <v>4000</v>
      </c>
      <c r="F9" s="36">
        <f t="shared" si="3"/>
        <v>0</v>
      </c>
      <c r="G9" s="37">
        <v>1000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7"/>
      <c r="R9" s="72"/>
    </row>
    <row r="10" spans="1:18" ht="20.149999999999999" customHeight="1" x14ac:dyDescent="0.25">
      <c r="A10" s="115" t="s">
        <v>17</v>
      </c>
      <c r="B10" s="77" t="s">
        <v>57</v>
      </c>
      <c r="C10" s="35">
        <v>5000</v>
      </c>
      <c r="D10" s="128"/>
      <c r="E10" s="127">
        <f t="shared" si="2"/>
        <v>5000</v>
      </c>
      <c r="F10" s="128">
        <f t="shared" si="3"/>
        <v>0</v>
      </c>
      <c r="G10" s="117">
        <v>0</v>
      </c>
      <c r="H10" s="118"/>
      <c r="I10" s="119">
        <f>G10/C10</f>
        <v>0</v>
      </c>
      <c r="J10" s="120" t="e">
        <f>H10/D10</f>
        <v>#DIV/0!</v>
      </c>
      <c r="K10" s="121"/>
      <c r="L10" s="122"/>
      <c r="M10" s="123"/>
      <c r="N10" s="124"/>
      <c r="O10" s="125"/>
      <c r="P10" s="126"/>
      <c r="Q10" s="74"/>
      <c r="R10" s="72"/>
    </row>
    <row r="11" spans="1:18" ht="20.149999999999999" customHeight="1" x14ac:dyDescent="0.25">
      <c r="A11" s="79" t="s">
        <v>18</v>
      </c>
      <c r="B11" s="77" t="s">
        <v>57</v>
      </c>
      <c r="C11" s="35">
        <v>5000</v>
      </c>
      <c r="D11" s="36"/>
      <c r="E11" s="35">
        <f t="shared" si="2"/>
        <v>5000</v>
      </c>
      <c r="F11" s="36">
        <f t="shared" si="3"/>
        <v>0</v>
      </c>
      <c r="G11" s="37">
        <v>0</v>
      </c>
      <c r="H11" s="38"/>
      <c r="I11" s="39">
        <f t="shared" ref="I11:I13" si="6">G11/C11</f>
        <v>0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7"/>
      <c r="R11" s="72"/>
    </row>
    <row r="12" spans="1:18" ht="20.149999999999999" customHeight="1" x14ac:dyDescent="0.25">
      <c r="A12" s="79" t="s">
        <v>19</v>
      </c>
      <c r="B12" s="77" t="s">
        <v>57</v>
      </c>
      <c r="C12" s="35">
        <v>5000</v>
      </c>
      <c r="D12" s="36"/>
      <c r="E12" s="35">
        <f t="shared" ref="E12:E13" si="8">C12-G12</f>
        <v>4000</v>
      </c>
      <c r="F12" s="36">
        <f t="shared" ref="F12:F13" si="9">D12-H12</f>
        <v>0</v>
      </c>
      <c r="G12" s="37">
        <v>1000</v>
      </c>
      <c r="H12" s="38"/>
      <c r="I12" s="39">
        <f t="shared" si="6"/>
        <v>0.2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7"/>
      <c r="R12" s="72"/>
    </row>
    <row r="13" spans="1:18" ht="20.149999999999999" customHeight="1" x14ac:dyDescent="0.25">
      <c r="A13" s="79" t="s">
        <v>20</v>
      </c>
      <c r="B13" s="77" t="s">
        <v>57</v>
      </c>
      <c r="C13" s="35">
        <v>5000</v>
      </c>
      <c r="D13" s="36"/>
      <c r="E13" s="35">
        <f t="shared" si="8"/>
        <v>4000</v>
      </c>
      <c r="F13" s="36">
        <f t="shared" si="9"/>
        <v>0</v>
      </c>
      <c r="G13" s="37">
        <v>1000</v>
      </c>
      <c r="H13" s="38"/>
      <c r="I13" s="39">
        <f t="shared" si="6"/>
        <v>0.2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7"/>
      <c r="R13" s="72"/>
    </row>
    <row r="14" spans="1:18" ht="20.149999999999999" customHeight="1" x14ac:dyDescent="0.25">
      <c r="A14" s="115" t="s">
        <v>21</v>
      </c>
      <c r="B14" s="116" t="s">
        <v>63</v>
      </c>
      <c r="C14" s="127">
        <v>2800</v>
      </c>
      <c r="D14" s="128"/>
      <c r="E14" s="127">
        <f t="shared" si="2"/>
        <v>2450</v>
      </c>
      <c r="F14" s="128">
        <f t="shared" si="3"/>
        <v>0</v>
      </c>
      <c r="G14" s="117">
        <v>350</v>
      </c>
      <c r="H14" s="118"/>
      <c r="I14" s="119">
        <f>G14/C14</f>
        <v>0.125</v>
      </c>
      <c r="J14" s="120" t="e">
        <f>H14/D14</f>
        <v>#DIV/0!</v>
      </c>
      <c r="K14" s="121"/>
      <c r="L14" s="122"/>
      <c r="M14" s="123"/>
      <c r="N14" s="124"/>
      <c r="O14" s="125"/>
      <c r="P14" s="126"/>
      <c r="Q14" s="74"/>
      <c r="R14" s="72"/>
    </row>
    <row r="15" spans="1:18" ht="20.149999999999999" customHeight="1" x14ac:dyDescent="0.25">
      <c r="A15" s="79" t="s">
        <v>22</v>
      </c>
      <c r="B15" s="77" t="s">
        <v>58</v>
      </c>
      <c r="C15" s="35">
        <v>3200</v>
      </c>
      <c r="D15" s="36"/>
      <c r="E15" s="35">
        <f t="shared" si="2"/>
        <v>2850</v>
      </c>
      <c r="F15" s="36">
        <f t="shared" si="3"/>
        <v>0</v>
      </c>
      <c r="G15" s="37">
        <v>350</v>
      </c>
      <c r="H15" s="38"/>
      <c r="I15" s="39">
        <f t="shared" ref="I15:I17" si="10">G15/C15</f>
        <v>0.109375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7"/>
      <c r="R15" s="72"/>
    </row>
    <row r="16" spans="1:18" ht="20.149999999999999" customHeight="1" x14ac:dyDescent="0.25">
      <c r="A16" s="79" t="s">
        <v>23</v>
      </c>
      <c r="B16" s="77" t="s">
        <v>59</v>
      </c>
      <c r="C16" s="35">
        <v>4000</v>
      </c>
      <c r="D16" s="36"/>
      <c r="E16" s="35">
        <f t="shared" ref="E16:E17" si="12">C16-G16</f>
        <v>3575</v>
      </c>
      <c r="F16" s="36">
        <f t="shared" ref="F16:F17" si="13">D16-H16</f>
        <v>0</v>
      </c>
      <c r="G16" s="37">
        <v>425</v>
      </c>
      <c r="H16" s="38"/>
      <c r="I16" s="39">
        <f t="shared" si="10"/>
        <v>0.10625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7"/>
      <c r="R16" s="72"/>
    </row>
    <row r="17" spans="1:21" ht="20.149999999999999" customHeight="1" x14ac:dyDescent="0.25">
      <c r="A17" s="79" t="s">
        <v>24</v>
      </c>
      <c r="B17" s="77" t="s">
        <v>60</v>
      </c>
      <c r="C17" s="35">
        <v>5200</v>
      </c>
      <c r="D17" s="36"/>
      <c r="E17" s="35">
        <f t="shared" si="12"/>
        <v>4650</v>
      </c>
      <c r="F17" s="36">
        <f t="shared" si="13"/>
        <v>0</v>
      </c>
      <c r="G17" s="37">
        <v>550</v>
      </c>
      <c r="H17" s="38"/>
      <c r="I17" s="39">
        <f t="shared" si="10"/>
        <v>0.10576923076923077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7"/>
      <c r="R17" s="72"/>
    </row>
    <row r="18" spans="1:21" ht="20.149999999999999" customHeight="1" x14ac:dyDescent="0.25">
      <c r="A18" s="115" t="s">
        <v>25</v>
      </c>
      <c r="B18" s="116" t="s">
        <v>61</v>
      </c>
      <c r="C18" s="127">
        <v>4400</v>
      </c>
      <c r="D18" s="128"/>
      <c r="E18" s="127">
        <f t="shared" si="2"/>
        <v>3400</v>
      </c>
      <c r="F18" s="128">
        <f t="shared" si="3"/>
        <v>0</v>
      </c>
      <c r="G18" s="117">
        <v>1000</v>
      </c>
      <c r="H18" s="118"/>
      <c r="I18" s="119">
        <f>G18/C18</f>
        <v>0.22727272727272727</v>
      </c>
      <c r="J18" s="120" t="e">
        <f>H18/D18</f>
        <v>#DIV/0!</v>
      </c>
      <c r="K18" s="121"/>
      <c r="L18" s="122"/>
      <c r="M18" s="123"/>
      <c r="N18" s="124"/>
      <c r="O18" s="125"/>
      <c r="P18" s="126"/>
      <c r="Q18" s="74"/>
      <c r="R18" s="72"/>
    </row>
    <row r="19" spans="1:21" ht="20.149999999999999" customHeight="1" x14ac:dyDescent="0.25">
      <c r="A19" s="79" t="s">
        <v>26</v>
      </c>
      <c r="B19" s="77" t="s">
        <v>62</v>
      </c>
      <c r="C19" s="35">
        <v>1600</v>
      </c>
      <c r="D19" s="36"/>
      <c r="E19" s="35">
        <f t="shared" si="2"/>
        <v>1340</v>
      </c>
      <c r="F19" s="36">
        <f t="shared" si="3"/>
        <v>0</v>
      </c>
      <c r="G19" s="37">
        <v>260</v>
      </c>
      <c r="H19" s="38"/>
      <c r="I19" s="39">
        <f t="shared" ref="I19" si="14">G19/C19</f>
        <v>0.16250000000000001</v>
      </c>
      <c r="J19" s="40" t="e">
        <f t="shared" ref="J19" si="15">H19/D19</f>
        <v>#DIV/0!</v>
      </c>
      <c r="K19" s="41"/>
      <c r="L19" s="42"/>
      <c r="M19" s="43"/>
      <c r="N19" s="44"/>
      <c r="O19" s="45"/>
      <c r="P19" s="46"/>
      <c r="Q19" s="67"/>
      <c r="R19" s="72"/>
    </row>
    <row r="20" spans="1:21" ht="20.149999999999999" customHeight="1" x14ac:dyDescent="0.25">
      <c r="A20" s="79" t="s">
        <v>30</v>
      </c>
      <c r="B20" s="77" t="s">
        <v>55</v>
      </c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>
        <v>3150</v>
      </c>
      <c r="N20" s="51"/>
      <c r="O20" s="45"/>
      <c r="P20" s="46"/>
      <c r="Q20" s="67"/>
      <c r="R20" s="72"/>
    </row>
    <row r="21" spans="1:21" ht="20.149999999999999" customHeight="1" x14ac:dyDescent="0.25">
      <c r="A21" s="79" t="s">
        <v>27</v>
      </c>
      <c r="B21" s="77" t="s">
        <v>64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43"/>
      <c r="N21" s="44"/>
      <c r="O21" s="52">
        <v>200</v>
      </c>
      <c r="P21" s="53"/>
      <c r="Q21" s="67"/>
      <c r="R21" s="72"/>
    </row>
    <row r="22" spans="1:21" ht="20.149999999999999" customHeight="1" x14ac:dyDescent="0.25">
      <c r="A22" s="79" t="s">
        <v>28</v>
      </c>
      <c r="B22" s="77" t="s">
        <v>66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43"/>
      <c r="N22" s="44"/>
      <c r="O22" s="52">
        <v>1200</v>
      </c>
      <c r="P22" s="53"/>
      <c r="Q22" s="67"/>
      <c r="R22" s="72"/>
    </row>
    <row r="23" spans="1:21" ht="20.149999999999999" customHeight="1" x14ac:dyDescent="0.25">
      <c r="A23" s="79" t="s">
        <v>29</v>
      </c>
      <c r="B23" s="77" t="s">
        <v>65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2">
        <v>900</v>
      </c>
      <c r="P23" s="53"/>
      <c r="Q23" s="67"/>
      <c r="R23" s="72"/>
    </row>
    <row r="24" spans="1:21" ht="20.149999999999999" customHeight="1" thickBot="1" x14ac:dyDescent="0.3">
      <c r="A24" s="89" t="s">
        <v>31</v>
      </c>
      <c r="B24" s="90" t="s">
        <v>64</v>
      </c>
      <c r="C24" s="91"/>
      <c r="D24" s="92"/>
      <c r="E24" s="93"/>
      <c r="F24" s="92"/>
      <c r="G24" s="94"/>
      <c r="H24" s="56"/>
      <c r="I24" s="55"/>
      <c r="J24" s="56"/>
      <c r="K24" s="94"/>
      <c r="L24" s="56"/>
      <c r="M24" s="95"/>
      <c r="N24" s="96"/>
      <c r="O24" s="57">
        <v>600</v>
      </c>
      <c r="P24" s="58"/>
      <c r="Q24" s="67"/>
      <c r="R24" s="72"/>
    </row>
    <row r="25" spans="1:21" ht="20.149999999999999" customHeight="1" thickBot="1" x14ac:dyDescent="0.3">
      <c r="A25" s="205" t="s">
        <v>32</v>
      </c>
      <c r="B25" s="206"/>
      <c r="C25" s="80">
        <f>SUM(C6:C24)</f>
        <v>66700</v>
      </c>
      <c r="D25" s="81">
        <f>SUM(D6:D24)</f>
        <v>0</v>
      </c>
      <c r="E25" s="80">
        <f>SUM(E6:E24)</f>
        <v>56765</v>
      </c>
      <c r="F25" s="81">
        <f>SUM(F6:F24)</f>
        <v>0</v>
      </c>
      <c r="G25" s="82">
        <f>SUM(G6:G24)</f>
        <v>9935</v>
      </c>
      <c r="H25" s="83">
        <f>SUM(H6:H24)</f>
        <v>0</v>
      </c>
      <c r="I25" s="84"/>
      <c r="J25" s="85"/>
      <c r="K25" s="82">
        <f>SUM(K6:K24)</f>
        <v>0</v>
      </c>
      <c r="L25" s="83">
        <f>SUM(L6:L24)</f>
        <v>0</v>
      </c>
      <c r="M25" s="129">
        <f>SUM(M6:M24)</f>
        <v>3150</v>
      </c>
      <c r="N25" s="86">
        <f>SUM(N6:N24)</f>
        <v>0</v>
      </c>
      <c r="O25" s="87">
        <f>SUM(O6:O24)</f>
        <v>2900</v>
      </c>
      <c r="P25" s="88">
        <f>SUM(P6:P24)</f>
        <v>0</v>
      </c>
      <c r="Q25" s="54"/>
      <c r="R25" s="72"/>
    </row>
    <row r="26" spans="1:21" ht="20.149999999999999" customHeight="1" thickBot="1" x14ac:dyDescent="0.3">
      <c r="A26" s="69"/>
      <c r="B26" s="59"/>
      <c r="C26" s="59"/>
      <c r="D26" s="59"/>
      <c r="E26" s="59"/>
      <c r="F26" s="70"/>
      <c r="G26" s="70"/>
      <c r="H26" s="75"/>
      <c r="I26" s="75"/>
      <c r="J26" s="70"/>
      <c r="K26" s="70"/>
      <c r="L26" s="71"/>
      <c r="M26" s="71"/>
      <c r="N26" s="71"/>
      <c r="O26" s="71"/>
      <c r="P26" s="54"/>
      <c r="Q26" s="72"/>
    </row>
    <row r="27" spans="1:21" ht="20.149999999999999" customHeight="1" thickBot="1" x14ac:dyDescent="0.35">
      <c r="A27" s="110" t="s">
        <v>33</v>
      </c>
      <c r="B27" s="97"/>
      <c r="C27" s="97"/>
      <c r="D27" s="97"/>
      <c r="F27" s="173" t="s">
        <v>34</v>
      </c>
      <c r="G27" s="174"/>
      <c r="H27" s="147" t="s">
        <v>35</v>
      </c>
      <c r="I27" s="148"/>
      <c r="J27" s="149"/>
      <c r="L27" s="109" t="s">
        <v>36</v>
      </c>
      <c r="M27" s="98"/>
      <c r="N27" s="98"/>
      <c r="O27" s="98"/>
      <c r="P27" s="98"/>
      <c r="R27" s="1" t="b">
        <f>T27=U27</f>
        <v>1</v>
      </c>
      <c r="T27" s="1" t="b">
        <f>C31&lt;0</f>
        <v>0</v>
      </c>
      <c r="U27" s="1" t="b">
        <f>D31&lt;0</f>
        <v>0</v>
      </c>
    </row>
    <row r="28" spans="1:21" ht="18.75" customHeight="1" thickBot="1" x14ac:dyDescent="0.3">
      <c r="A28" s="165" t="s">
        <v>32</v>
      </c>
      <c r="B28" s="166"/>
      <c r="C28" s="100" t="s">
        <v>11</v>
      </c>
      <c r="D28" s="101" t="s">
        <v>12</v>
      </c>
      <c r="F28" s="175"/>
      <c r="G28" s="176"/>
      <c r="H28" s="150"/>
      <c r="I28" s="151"/>
      <c r="J28" s="152"/>
      <c r="L28" s="144" t="s">
        <v>37</v>
      </c>
      <c r="M28" s="144"/>
      <c r="N28" s="144"/>
      <c r="O28" s="144"/>
      <c r="P28" s="112">
        <f>IF(R27=TRUE, 1, 0)</f>
        <v>1</v>
      </c>
    </row>
    <row r="29" spans="1:21" ht="18.75" customHeight="1" x14ac:dyDescent="0.35">
      <c r="A29" s="167" t="s">
        <v>38</v>
      </c>
      <c r="B29" s="168"/>
      <c r="C29" s="102">
        <f>G25+K25</f>
        <v>9935</v>
      </c>
      <c r="D29" s="103">
        <f>H25+L25</f>
        <v>0</v>
      </c>
      <c r="F29" s="214" t="s">
        <v>39</v>
      </c>
      <c r="G29" s="215"/>
      <c r="H29" s="156"/>
      <c r="I29" s="157"/>
      <c r="J29" s="158"/>
      <c r="L29" s="145"/>
      <c r="M29" s="145"/>
      <c r="N29" s="145"/>
      <c r="O29" s="145"/>
      <c r="P29" s="114"/>
      <c r="R29" s="1" t="e">
        <f>T29=U29</f>
        <v>#DIV/0!</v>
      </c>
      <c r="T29" s="1" t="e">
        <f>H32&lt;0</f>
        <v>#DIV/0!</v>
      </c>
      <c r="U29" s="1" t="b">
        <f>D31&lt;0</f>
        <v>0</v>
      </c>
    </row>
    <row r="30" spans="1:21" ht="18.75" customHeight="1" thickBot="1" x14ac:dyDescent="0.4">
      <c r="A30" s="169" t="s">
        <v>40</v>
      </c>
      <c r="B30" s="170"/>
      <c r="C30" s="106">
        <f>M25+O25</f>
        <v>6050</v>
      </c>
      <c r="D30" s="107">
        <f>N25+P25</f>
        <v>0</v>
      </c>
      <c r="F30" s="216" t="s">
        <v>41</v>
      </c>
      <c r="G30" s="217"/>
      <c r="H30" s="159"/>
      <c r="I30" s="160"/>
      <c r="J30" s="161"/>
      <c r="L30" s="146" t="s">
        <v>42</v>
      </c>
      <c r="M30" s="146"/>
      <c r="N30" s="146"/>
      <c r="O30" s="146"/>
      <c r="P30" s="113" t="e">
        <f>IF(R29=TRUE, 1, 0)</f>
        <v>#DIV/0!</v>
      </c>
    </row>
    <row r="31" spans="1:21" ht="18.75" customHeight="1" thickBot="1" x14ac:dyDescent="0.4">
      <c r="A31" s="171" t="s">
        <v>43</v>
      </c>
      <c r="B31" s="172"/>
      <c r="C31" s="104">
        <f>C29-C30</f>
        <v>3885</v>
      </c>
      <c r="D31" s="105">
        <f>D29-D30</f>
        <v>0</v>
      </c>
      <c r="F31" s="177" t="s">
        <v>44</v>
      </c>
      <c r="G31" s="178"/>
      <c r="H31" s="162"/>
      <c r="I31" s="163"/>
      <c r="J31" s="164"/>
      <c r="L31" s="145"/>
      <c r="M31" s="145"/>
      <c r="N31" s="145"/>
      <c r="O31" s="145"/>
      <c r="P31" s="114"/>
      <c r="R31" s="1" t="e">
        <f>AND(H32&gt;=-0.02, H32&lt;=0.02)</f>
        <v>#DIV/0!</v>
      </c>
    </row>
    <row r="32" spans="1:21" ht="16.5" customHeight="1" thickBot="1" x14ac:dyDescent="0.3">
      <c r="F32" s="230" t="s">
        <v>45</v>
      </c>
      <c r="G32" s="231"/>
      <c r="H32" s="153" t="e">
        <f>AVERAGE(H29:J31)</f>
        <v>#DIV/0!</v>
      </c>
      <c r="I32" s="154"/>
      <c r="J32" s="155"/>
      <c r="L32" s="142" t="s">
        <v>46</v>
      </c>
      <c r="M32" s="142"/>
      <c r="N32" s="142"/>
      <c r="O32" s="142"/>
      <c r="P32" s="108" t="e">
        <f>IF(R31=TRUE, 1, 0)</f>
        <v>#DIV/0!</v>
      </c>
    </row>
    <row r="33" spans="1:17" ht="13.75" customHeight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142"/>
      <c r="M33" s="142"/>
      <c r="N33" s="142"/>
      <c r="O33" s="142"/>
      <c r="P33" s="111"/>
    </row>
    <row r="34" spans="1:17" ht="13.75" customHeight="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61"/>
      <c r="M34" s="61"/>
      <c r="N34" s="62"/>
      <c r="O34" s="62"/>
      <c r="P34" s="7"/>
      <c r="Q34" s="7"/>
    </row>
    <row r="35" spans="1:17" ht="13.5" customHeight="1" thickBot="1" x14ac:dyDescent="0.3">
      <c r="A35" s="3" t="s">
        <v>47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3"/>
      <c r="O35" s="3"/>
    </row>
    <row r="36" spans="1:17" ht="20.149999999999999" customHeight="1" x14ac:dyDescent="0.25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20"/>
      <c r="Q36" s="73"/>
    </row>
    <row r="37" spans="1:17" ht="20.149999999999999" customHeight="1" x14ac:dyDescent="0.25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3"/>
      <c r="Q37" s="73"/>
    </row>
    <row r="38" spans="1:17" ht="20.149999999999999" customHeight="1" thickBot="1" x14ac:dyDescent="0.3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6"/>
    </row>
    <row r="39" spans="1:17" ht="20.149999999999999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13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20.149999999999999" customHeight="1" thickBot="1" x14ac:dyDescent="0.3">
      <c r="A41" s="227" t="s">
        <v>48</v>
      </c>
      <c r="B41" s="228"/>
      <c r="C41" s="228"/>
      <c r="D41" s="228"/>
      <c r="E41" s="228"/>
      <c r="F41" s="229"/>
      <c r="G41" s="59"/>
      <c r="H41" s="59"/>
      <c r="I41" s="59"/>
      <c r="J41" s="59"/>
      <c r="K41" s="59"/>
      <c r="L41" s="59"/>
      <c r="M41" s="59"/>
      <c r="N41" s="59"/>
      <c r="O41" s="59"/>
      <c r="P41" s="54"/>
      <c r="Q41" s="60"/>
    </row>
    <row r="42" spans="1:17" ht="19.149999999999999" customHeight="1" thickBot="1" x14ac:dyDescent="0.3">
      <c r="A42" s="5" t="s">
        <v>9</v>
      </c>
      <c r="B42" s="182" t="s">
        <v>49</v>
      </c>
      <c r="C42" s="183"/>
      <c r="D42" s="184" t="s">
        <v>50</v>
      </c>
      <c r="E42" s="185"/>
      <c r="F42" s="185"/>
      <c r="G42" s="186"/>
      <c r="H42" s="184" t="s">
        <v>51</v>
      </c>
      <c r="I42" s="186"/>
      <c r="J42" s="185" t="s">
        <v>52</v>
      </c>
      <c r="K42" s="185"/>
      <c r="L42" s="213" t="s">
        <v>6</v>
      </c>
      <c r="M42" s="213"/>
      <c r="N42" s="209" t="s">
        <v>7</v>
      </c>
      <c r="O42" s="210"/>
      <c r="P42" s="64" t="s">
        <v>53</v>
      </c>
    </row>
    <row r="43" spans="1:17" ht="18.75" customHeight="1" thickBot="1" x14ac:dyDescent="0.3">
      <c r="A43" s="65" t="s">
        <v>54</v>
      </c>
      <c r="B43" s="180"/>
      <c r="C43" s="181"/>
      <c r="D43" s="187"/>
      <c r="E43" s="188"/>
      <c r="F43" s="188"/>
      <c r="G43" s="189"/>
      <c r="H43" s="187"/>
      <c r="I43" s="189"/>
      <c r="J43" s="193"/>
      <c r="K43" s="194"/>
      <c r="L43" s="191"/>
      <c r="M43" s="192"/>
      <c r="N43" s="211"/>
      <c r="O43" s="212"/>
      <c r="P43" s="63">
        <f t="shared" ref="P43:P51" si="16">L43-N43</f>
        <v>0</v>
      </c>
    </row>
    <row r="44" spans="1:17" ht="18.75" customHeight="1" thickBot="1" x14ac:dyDescent="0.3">
      <c r="A44" s="66" t="s">
        <v>54</v>
      </c>
      <c r="B44" s="179"/>
      <c r="C44" s="179"/>
      <c r="D44" s="134"/>
      <c r="E44" s="135"/>
      <c r="F44" s="135"/>
      <c r="G44" s="136"/>
      <c r="H44" s="134"/>
      <c r="I44" s="136"/>
      <c r="J44" s="207"/>
      <c r="K44" s="208"/>
      <c r="L44" s="191"/>
      <c r="M44" s="192"/>
      <c r="N44" s="211"/>
      <c r="O44" s="212"/>
      <c r="P44" s="63">
        <f t="shared" si="16"/>
        <v>0</v>
      </c>
    </row>
    <row r="45" spans="1:17" ht="19.149999999999999" customHeight="1" thickBot="1" x14ac:dyDescent="0.3">
      <c r="A45" s="66" t="s">
        <v>54</v>
      </c>
      <c r="B45" s="132"/>
      <c r="C45" s="133"/>
      <c r="D45" s="134"/>
      <c r="E45" s="135"/>
      <c r="F45" s="135"/>
      <c r="G45" s="136"/>
      <c r="H45" s="134"/>
      <c r="I45" s="136"/>
      <c r="J45" s="134"/>
      <c r="K45" s="190"/>
      <c r="L45" s="137"/>
      <c r="M45" s="138"/>
      <c r="N45" s="130"/>
      <c r="O45" s="131"/>
      <c r="P45" s="63">
        <f t="shared" si="16"/>
        <v>0</v>
      </c>
    </row>
    <row r="46" spans="1:17" ht="19.5" customHeight="1" thickBot="1" x14ac:dyDescent="0.3">
      <c r="A46" s="65" t="s">
        <v>54</v>
      </c>
      <c r="B46" s="139"/>
      <c r="C46" s="140"/>
      <c r="D46" s="132"/>
      <c r="E46" s="141"/>
      <c r="F46" s="141"/>
      <c r="G46" s="133"/>
      <c r="H46" s="132"/>
      <c r="I46" s="133"/>
      <c r="J46" s="132"/>
      <c r="K46" s="133"/>
      <c r="L46" s="137"/>
      <c r="M46" s="138"/>
      <c r="N46" s="130"/>
      <c r="O46" s="131"/>
      <c r="P46" s="63">
        <f t="shared" si="16"/>
        <v>0</v>
      </c>
    </row>
    <row r="47" spans="1:17" ht="19.5" customHeight="1" thickBot="1" x14ac:dyDescent="0.3">
      <c r="A47" s="66" t="s">
        <v>54</v>
      </c>
      <c r="B47" s="132"/>
      <c r="C47" s="133"/>
      <c r="D47" s="134"/>
      <c r="E47" s="135"/>
      <c r="F47" s="135"/>
      <c r="G47" s="136"/>
      <c r="H47" s="134"/>
      <c r="I47" s="136"/>
      <c r="J47" s="134"/>
      <c r="K47" s="136"/>
      <c r="L47" s="137"/>
      <c r="M47" s="138"/>
      <c r="N47" s="130"/>
      <c r="O47" s="131"/>
      <c r="P47" s="63">
        <f t="shared" si="16"/>
        <v>0</v>
      </c>
    </row>
    <row r="48" spans="1:17" ht="19.5" customHeight="1" thickBot="1" x14ac:dyDescent="0.3">
      <c r="A48" s="66" t="s">
        <v>54</v>
      </c>
      <c r="B48" s="132"/>
      <c r="C48" s="133"/>
      <c r="D48" s="134"/>
      <c r="E48" s="135"/>
      <c r="F48" s="135"/>
      <c r="G48" s="136"/>
      <c r="H48" s="134"/>
      <c r="I48" s="136"/>
      <c r="J48" s="134"/>
      <c r="K48" s="136"/>
      <c r="L48" s="137"/>
      <c r="M48" s="138"/>
      <c r="N48" s="130"/>
      <c r="O48" s="131"/>
      <c r="P48" s="63">
        <f t="shared" si="16"/>
        <v>0</v>
      </c>
    </row>
    <row r="49" spans="1:16" ht="19.5" customHeight="1" thickBot="1" x14ac:dyDescent="0.3">
      <c r="A49" s="65" t="s">
        <v>54</v>
      </c>
      <c r="B49" s="139"/>
      <c r="C49" s="140"/>
      <c r="D49" s="132"/>
      <c r="E49" s="141"/>
      <c r="F49" s="141"/>
      <c r="G49" s="133"/>
      <c r="H49" s="132"/>
      <c r="I49" s="133"/>
      <c r="J49" s="132"/>
      <c r="K49" s="133"/>
      <c r="L49" s="137"/>
      <c r="M49" s="138"/>
      <c r="N49" s="130"/>
      <c r="O49" s="131"/>
      <c r="P49" s="63">
        <f t="shared" si="16"/>
        <v>0</v>
      </c>
    </row>
    <row r="50" spans="1:16" ht="19.5" customHeight="1" thickBot="1" x14ac:dyDescent="0.3">
      <c r="A50" s="66" t="s">
        <v>54</v>
      </c>
      <c r="B50" s="132"/>
      <c r="C50" s="133"/>
      <c r="D50" s="134"/>
      <c r="E50" s="135"/>
      <c r="F50" s="135"/>
      <c r="G50" s="136"/>
      <c r="H50" s="134"/>
      <c r="I50" s="136"/>
      <c r="J50" s="134"/>
      <c r="K50" s="136"/>
      <c r="L50" s="137"/>
      <c r="M50" s="138"/>
      <c r="N50" s="130"/>
      <c r="O50" s="131"/>
      <c r="P50" s="63">
        <f t="shared" si="16"/>
        <v>0</v>
      </c>
    </row>
    <row r="51" spans="1:16" ht="18.75" customHeight="1" x14ac:dyDescent="0.25">
      <c r="A51" s="66" t="s">
        <v>54</v>
      </c>
      <c r="B51" s="132"/>
      <c r="C51" s="133"/>
      <c r="D51" s="134"/>
      <c r="E51" s="135"/>
      <c r="F51" s="135"/>
      <c r="G51" s="136"/>
      <c r="H51" s="134"/>
      <c r="I51" s="136"/>
      <c r="J51" s="134"/>
      <c r="K51" s="136"/>
      <c r="L51" s="137"/>
      <c r="M51" s="138"/>
      <c r="N51" s="130"/>
      <c r="O51" s="131"/>
      <c r="P51" s="63">
        <f t="shared" si="16"/>
        <v>0</v>
      </c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  <row r="598" spans="12:15" x14ac:dyDescent="0.25">
      <c r="L598" s="2"/>
      <c r="M598" s="2"/>
      <c r="N598" s="2"/>
      <c r="O598" s="2"/>
    </row>
    <row r="599" spans="12:15" x14ac:dyDescent="0.25">
      <c r="L599" s="2"/>
      <c r="M599" s="2"/>
      <c r="N599" s="2"/>
      <c r="O599" s="2"/>
    </row>
    <row r="600" spans="12:15" x14ac:dyDescent="0.25">
      <c r="L600" s="2"/>
      <c r="M600" s="2"/>
      <c r="N600" s="2"/>
      <c r="O600" s="2"/>
    </row>
    <row r="601" spans="12:15" x14ac:dyDescent="0.25">
      <c r="L601" s="2"/>
      <c r="M601" s="2"/>
      <c r="N601" s="2"/>
      <c r="O601" s="2"/>
    </row>
  </sheetData>
  <mergeCells count="88">
    <mergeCell ref="A25:B25"/>
    <mergeCell ref="J44:K44"/>
    <mergeCell ref="L44:M44"/>
    <mergeCell ref="N42:O42"/>
    <mergeCell ref="N43:O43"/>
    <mergeCell ref="N44:O44"/>
    <mergeCell ref="H42:I42"/>
    <mergeCell ref="J42:K42"/>
    <mergeCell ref="L42:M42"/>
    <mergeCell ref="H44:I44"/>
    <mergeCell ref="F29:G29"/>
    <mergeCell ref="F30:G30"/>
    <mergeCell ref="A36:P38"/>
    <mergeCell ref="A41:F41"/>
    <mergeCell ref="F32:G32"/>
    <mergeCell ref="I4:J4"/>
    <mergeCell ref="C4:D4"/>
    <mergeCell ref="O4:P4"/>
    <mergeCell ref="K4:L4"/>
    <mergeCell ref="G4:H4"/>
    <mergeCell ref="E4:F4"/>
    <mergeCell ref="M4:N4"/>
    <mergeCell ref="H45:I45"/>
    <mergeCell ref="J45:K45"/>
    <mergeCell ref="L43:M43"/>
    <mergeCell ref="H43:I43"/>
    <mergeCell ref="J43:K43"/>
    <mergeCell ref="L45:M45"/>
    <mergeCell ref="D45:G45"/>
    <mergeCell ref="B44:C44"/>
    <mergeCell ref="B43:C43"/>
    <mergeCell ref="B42:C42"/>
    <mergeCell ref="B45:C45"/>
    <mergeCell ref="D42:G42"/>
    <mergeCell ref="D43:G43"/>
    <mergeCell ref="D44:G44"/>
    <mergeCell ref="N45:O45"/>
    <mergeCell ref="L32:O33"/>
    <mergeCell ref="A2:P2"/>
    <mergeCell ref="L28:O29"/>
    <mergeCell ref="L30:O31"/>
    <mergeCell ref="H27:J28"/>
    <mergeCell ref="H32:J32"/>
    <mergeCell ref="H29:J29"/>
    <mergeCell ref="H30:J30"/>
    <mergeCell ref="H31:J31"/>
    <mergeCell ref="A28:B28"/>
    <mergeCell ref="A29:B29"/>
    <mergeCell ref="A30:B30"/>
    <mergeCell ref="A31:B31"/>
    <mergeCell ref="F27:G28"/>
    <mergeCell ref="F31:G31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  <mergeCell ref="N48:O48"/>
    <mergeCell ref="B49:C49"/>
    <mergeCell ref="D49:G49"/>
    <mergeCell ref="H49:I49"/>
    <mergeCell ref="J49:K49"/>
    <mergeCell ref="L49:M49"/>
    <mergeCell ref="N49:O49"/>
    <mergeCell ref="B48:C48"/>
    <mergeCell ref="D48:G48"/>
    <mergeCell ref="H48:I48"/>
    <mergeCell ref="J48:K48"/>
    <mergeCell ref="L48:M48"/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</mergeCells>
  <conditionalFormatting sqref="P27">
    <cfRule type="expression" priority="11">
      <formula>$R$27:$R$31=TRUE</formula>
    </cfRule>
  </conditionalFormatting>
  <conditionalFormatting sqref="P28 P30 P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7:R3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R27:R31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5BF767-8785-41E4-8229-E775CAFD7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2026-01-05T17:34:42Z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