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4680 Chick-fil-a Winter Springs, Fl\"/>
    </mc:Choice>
  </mc:AlternateContent>
  <xr:revisionPtr revIDLastSave="0" documentId="13_ncr:1_{95185DEA-C21F-4082-A95D-D8792746B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<sst xmlns="http://schemas.openxmlformats.org/spreadsheetml/2006/main" count="81" uniqueCount="50">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</sst>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A23" sqref="A23:P25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2" t="s">
        <v>1</v>
      </c>
      <c r="F4" s="131"/>
      <c r="G4" s="165" t="s">
        <v>2</v>
      </c>
      <c r="H4" s="166"/>
      <c r="I4" s="157" t="s">
        <v>27</v>
      </c>
      <c r="J4" s="158"/>
      <c r="K4" s="163" t="s">
        <v>3</v>
      </c>
      <c r="L4" s="164"/>
      <c r="M4" s="161" t="s">
        <v>4</v>
      </c>
      <c r="N4" s="162"/>
      <c r="O4" s="161" t="s">
        <v>38</v>
      </c>
      <c r="P4" s="16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47</v>
      </c>
      <c r="C6" s="25">
        <v>9500</v>
      </c>
      <c r="D6" s="26">
        <v>8905</v>
      </c>
      <c r="E6" s="25">
        <f t="shared" ref="E6:F7" si="0">C6-G6</f>
        <v>8450</v>
      </c>
      <c r="F6" s="26">
        <f t="shared" si="0"/>
        <v>7809</v>
      </c>
      <c r="G6" s="27">
        <v>1050</v>
      </c>
      <c r="H6" s="28">
        <v>1096</v>
      </c>
      <c r="I6" s="29">
        <f>G6/C6</f>
        <v>0.11052631578947368</v>
      </c>
      <c r="J6" s="30">
        <f>H6/D6</f>
        <v>0.12307692307692308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48</v>
      </c>
      <c r="C7" s="37">
        <v>5250</v>
      </c>
      <c r="D7" s="38">
        <v>5040</v>
      </c>
      <c r="E7" s="37">
        <f t="shared" si="0"/>
        <v>3675</v>
      </c>
      <c r="F7" s="38">
        <f t="shared" si="0"/>
        <v>3415</v>
      </c>
      <c r="G7" s="39">
        <v>1575</v>
      </c>
      <c r="H7" s="40">
        <v>1625</v>
      </c>
      <c r="I7" s="41">
        <f t="shared" ref="I7:J7" si="1">G7/C7</f>
        <v>0.3</v>
      </c>
      <c r="J7" s="42">
        <f t="shared" si="1"/>
        <v>0.32242063492063494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49</v>
      </c>
      <c r="C8" s="37">
        <v>6000</v>
      </c>
      <c r="D8" s="38">
        <v>6236</v>
      </c>
      <c r="E8" s="37">
        <f t="shared" ref="E8" si="2">C8-G8</f>
        <v>3975</v>
      </c>
      <c r="F8" s="38">
        <f t="shared" ref="F8" si="3">D8-H8</f>
        <v>4149</v>
      </c>
      <c r="G8" s="39">
        <v>2025</v>
      </c>
      <c r="H8" s="40">
        <v>2087</v>
      </c>
      <c r="I8" s="41">
        <f t="shared" ref="I8" si="4">G8/C8</f>
        <v>0.33750000000000002</v>
      </c>
      <c r="J8" s="42">
        <f t="shared" ref="J8" si="5">H8/D8</f>
        <v>0.33466966003848619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1913</v>
      </c>
      <c r="N9" s="53">
        <v>1869</v>
      </c>
      <c r="O9" s="47"/>
      <c r="P9" s="48"/>
      <c r="Q9" s="65"/>
      <c r="R9" s="75"/>
    </row>
    <row r="10" spans="1:21" ht="20.100000000000001" customHeight="1" x14ac:dyDescent="0.25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>
        <v>1280</v>
      </c>
      <c r="O10" s="47"/>
      <c r="P10" s="48"/>
      <c r="Q10" s="65"/>
      <c r="R10" s="75"/>
    </row>
    <row r="11" spans="1:21" ht="20.100000000000001" customHeight="1" thickBot="1" x14ac:dyDescent="0.3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300</v>
      </c>
      <c r="P11" s="120">
        <v>306</v>
      </c>
      <c r="Q11" s="65"/>
      <c r="R11" s="75"/>
    </row>
    <row r="12" spans="1:21" ht="20.100000000000001" customHeight="1" thickBot="1" x14ac:dyDescent="0.3">
      <c r="A12" s="123" t="s">
        <v>28</v>
      </c>
      <c r="B12" s="124"/>
      <c r="C12" s="82">
        <f t="shared" ref="C12:H12" si="6">SUM(C6:C11)</f>
        <v>20750</v>
      </c>
      <c r="D12" s="83">
        <f t="shared" si="6"/>
        <v>20181</v>
      </c>
      <c r="E12" s="82">
        <f t="shared" si="6"/>
        <v>16100</v>
      </c>
      <c r="F12" s="83">
        <f t="shared" si="6"/>
        <v>15373</v>
      </c>
      <c r="G12" s="84">
        <f t="shared" si="6"/>
        <v>4650</v>
      </c>
      <c r="H12" s="85">
        <f t="shared" si="6"/>
        <v>4808</v>
      </c>
      <c r="I12" s="86"/>
      <c r="J12" s="87"/>
      <c r="K12" s="84">
        <f t="shared" ref="K12:P12" si="7">SUM(K6:K11)</f>
        <v>0</v>
      </c>
      <c r="L12" s="85">
        <f t="shared" si="7"/>
        <v>0</v>
      </c>
      <c r="M12" s="109">
        <f t="shared" si="7"/>
        <v>3315</v>
      </c>
      <c r="N12" s="88">
        <f t="shared" si="7"/>
        <v>3149</v>
      </c>
      <c r="O12" s="89">
        <f t="shared" si="7"/>
        <v>300</v>
      </c>
      <c r="P12" s="90">
        <f t="shared" si="7"/>
        <v>306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220" t="s">
        <v>12</v>
      </c>
      <c r="G14" s="221"/>
      <c r="H14" s="194" t="s">
        <v>32</v>
      </c>
      <c r="I14" s="195"/>
      <c r="J14" s="196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12" t="s">
        <v>28</v>
      </c>
      <c r="B15" s="213"/>
      <c r="C15" s="94" t="s">
        <v>7</v>
      </c>
      <c r="D15" s="95" t="s">
        <v>8</v>
      </c>
      <c r="F15" s="222"/>
      <c r="G15" s="223"/>
      <c r="H15" s="197"/>
      <c r="I15" s="198"/>
      <c r="J15" s="199"/>
      <c r="L15" s="191" t="s">
        <v>37</v>
      </c>
      <c r="M15" s="191"/>
      <c r="N15" s="191"/>
      <c r="O15" s="191"/>
      <c r="P15" s="106">
        <f>IF(R14=TRUE, 1, 0)</f>
        <v>1</v>
      </c>
    </row>
    <row r="16" spans="1:21" ht="18.75" customHeight="1" x14ac:dyDescent="0.25">
      <c r="A16" s="214" t="s">
        <v>31</v>
      </c>
      <c r="B16" s="215"/>
      <c r="C16" s="96">
        <f>G12+K12</f>
        <v>4650</v>
      </c>
      <c r="D16" s="97">
        <f>H12+L12</f>
        <v>4808</v>
      </c>
      <c r="F16" s="137" t="s">
        <v>13</v>
      </c>
      <c r="G16" s="138"/>
      <c r="H16" s="203">
        <v>1.23E-2</v>
      </c>
      <c r="I16" s="204"/>
      <c r="J16" s="205"/>
      <c r="L16" s="192"/>
      <c r="M16" s="192"/>
      <c r="N16" s="192"/>
      <c r="O16" s="192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16" t="s">
        <v>30</v>
      </c>
      <c r="B17" s="217"/>
      <c r="C17" s="100">
        <f>M12+O12</f>
        <v>3615</v>
      </c>
      <c r="D17" s="101">
        <f>N12+P12</f>
        <v>3455</v>
      </c>
      <c r="F17" s="139" t="s">
        <v>14</v>
      </c>
      <c r="G17" s="140"/>
      <c r="H17" s="206">
        <v>4.0000000000000001E-3</v>
      </c>
      <c r="I17" s="207"/>
      <c r="J17" s="208"/>
      <c r="L17" s="193" t="s">
        <v>35</v>
      </c>
      <c r="M17" s="193"/>
      <c r="N17" s="193"/>
      <c r="O17" s="193"/>
      <c r="P17" s="107">
        <f>IF(R16=TRUE, 1, 0)</f>
        <v>1</v>
      </c>
    </row>
    <row r="18" spans="1:18" ht="18.75" customHeight="1" thickBot="1" x14ac:dyDescent="0.35">
      <c r="A18" s="218" t="s">
        <v>18</v>
      </c>
      <c r="B18" s="219"/>
      <c r="C18" s="98">
        <f>C16-C17</f>
        <v>1035</v>
      </c>
      <c r="D18" s="99">
        <f>D16-D17</f>
        <v>1353</v>
      </c>
      <c r="F18" s="155" t="s">
        <v>15</v>
      </c>
      <c r="G18" s="156"/>
      <c r="H18" s="209">
        <v>8.6999999999999994E-3</v>
      </c>
      <c r="I18" s="210"/>
      <c r="J18" s="211"/>
      <c r="L18" s="192"/>
      <c r="M18" s="192"/>
      <c r="N18" s="192"/>
      <c r="O18" s="192"/>
      <c r="P18" s="108"/>
      <c r="R18" s="1" t="b">
        <f>AND(H19&gt;=-0.02, H19&lt;=0.02)</f>
        <v>1</v>
      </c>
    </row>
    <row r="19" spans="1:18" ht="16.5" customHeight="1" thickBot="1" x14ac:dyDescent="0.3">
      <c r="F19" s="153" t="s">
        <v>16</v>
      </c>
      <c r="G19" s="154"/>
      <c r="H19" s="200">
        <f>AVERAGE(H16:J18)</f>
        <v>8.3333333333333332E-3</v>
      </c>
      <c r="I19" s="201"/>
      <c r="J19" s="202"/>
      <c r="L19" s="189" t="s">
        <v>36</v>
      </c>
      <c r="M19" s="189"/>
      <c r="N19" s="189"/>
      <c r="O19" s="189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89"/>
      <c r="M20" s="189"/>
      <c r="N20" s="189"/>
      <c r="O20" s="189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3"/>
      <c r="Q23" s="72"/>
    </row>
    <row r="24" spans="1:18" ht="20.100000000000001" customHeight="1" x14ac:dyDescent="0.2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  <c r="Q24" s="72"/>
    </row>
    <row r="25" spans="1:18" ht="20.100000000000001" customHeight="1" thickBot="1" x14ac:dyDescent="0.3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50" t="s">
        <v>19</v>
      </c>
      <c r="B28" s="151"/>
      <c r="C28" s="151"/>
      <c r="D28" s="151"/>
      <c r="E28" s="151"/>
      <c r="F28" s="152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77" t="s">
        <v>24</v>
      </c>
      <c r="C29" s="178"/>
      <c r="D29" s="181" t="s">
        <v>23</v>
      </c>
      <c r="E29" s="133"/>
      <c r="F29" s="133"/>
      <c r="G29" s="182"/>
      <c r="H29" s="131" t="s">
        <v>20</v>
      </c>
      <c r="I29" s="132"/>
      <c r="J29" s="133" t="s">
        <v>21</v>
      </c>
      <c r="K29" s="133"/>
      <c r="L29" s="134" t="s">
        <v>3</v>
      </c>
      <c r="M29" s="134"/>
      <c r="N29" s="129" t="s">
        <v>4</v>
      </c>
      <c r="O29" s="130"/>
      <c r="P29" s="61" t="s">
        <v>22</v>
      </c>
    </row>
    <row r="30" spans="1:18" ht="18.75" customHeight="1" thickBot="1" x14ac:dyDescent="0.3">
      <c r="A30" s="62" t="s">
        <v>25</v>
      </c>
      <c r="B30" s="175" t="s">
        <v>39</v>
      </c>
      <c r="C30" s="176"/>
      <c r="D30" s="183"/>
      <c r="E30" s="184"/>
      <c r="F30" s="184"/>
      <c r="G30" s="185"/>
      <c r="H30" s="168" t="s">
        <v>40</v>
      </c>
      <c r="I30" s="169"/>
      <c r="J30" s="170" t="s">
        <v>40</v>
      </c>
      <c r="K30" s="171"/>
      <c r="L30" s="127">
        <v>0</v>
      </c>
      <c r="M30" s="128"/>
      <c r="N30" s="121">
        <v>1080</v>
      </c>
      <c r="O30" s="122"/>
      <c r="P30" s="60">
        <f t="shared" ref="P30:P32" si="8">L30-N30</f>
        <v>-1080</v>
      </c>
    </row>
    <row r="31" spans="1:18" ht="18.75" customHeight="1" thickBot="1" x14ac:dyDescent="0.3">
      <c r="A31" s="63" t="s">
        <v>25</v>
      </c>
      <c r="B31" s="174" t="s">
        <v>39</v>
      </c>
      <c r="C31" s="174"/>
      <c r="D31" s="135"/>
      <c r="E31" s="186"/>
      <c r="F31" s="186"/>
      <c r="G31" s="136"/>
      <c r="H31" s="135" t="s">
        <v>40</v>
      </c>
      <c r="I31" s="136"/>
      <c r="J31" s="125" t="s">
        <v>40</v>
      </c>
      <c r="K31" s="126"/>
      <c r="L31" s="127">
        <v>0</v>
      </c>
      <c r="M31" s="128"/>
      <c r="N31" s="121">
        <v>832</v>
      </c>
      <c r="O31" s="122"/>
      <c r="P31" s="60">
        <f t="shared" ref="P31" si="9">L31-N31</f>
        <v>-832</v>
      </c>
      <c r="Q31" s="76"/>
    </row>
    <row r="32" spans="1:18" ht="18.75" customHeight="1" thickBot="1" x14ac:dyDescent="0.3">
      <c r="A32" s="63" t="s">
        <v>25</v>
      </c>
      <c r="B32" s="174" t="s">
        <v>39</v>
      </c>
      <c r="C32" s="174"/>
      <c r="D32" s="135"/>
      <c r="E32" s="186"/>
      <c r="F32" s="186"/>
      <c r="G32" s="136"/>
      <c r="H32" s="135" t="s">
        <v>40</v>
      </c>
      <c r="I32" s="136"/>
      <c r="J32" s="125" t="s">
        <v>40</v>
      </c>
      <c r="K32" s="126"/>
      <c r="L32" s="127">
        <v>0</v>
      </c>
      <c r="M32" s="128"/>
      <c r="N32" s="121">
        <v>701</v>
      </c>
      <c r="O32" s="122"/>
      <c r="P32" s="60">
        <f t="shared" si="8"/>
        <v>-701</v>
      </c>
      <c r="Q32" s="76"/>
    </row>
    <row r="33" spans="1:17" ht="19.2" customHeight="1" x14ac:dyDescent="0.25">
      <c r="A33" s="63" t="s">
        <v>25</v>
      </c>
      <c r="B33" s="179" t="s">
        <v>39</v>
      </c>
      <c r="C33" s="180"/>
      <c r="D33" s="135"/>
      <c r="E33" s="186"/>
      <c r="F33" s="186"/>
      <c r="G33" s="136"/>
      <c r="H33" s="135" t="s">
        <v>40</v>
      </c>
      <c r="I33" s="136"/>
      <c r="J33" s="135" t="s">
        <v>40</v>
      </c>
      <c r="K33" s="167"/>
      <c r="L33" s="172">
        <v>0</v>
      </c>
      <c r="M33" s="173"/>
      <c r="N33" s="187">
        <v>390</v>
      </c>
      <c r="O33" s="188"/>
      <c r="P33" s="60">
        <f>L33-N33</f>
        <v>-390</v>
      </c>
      <c r="Q33" s="76"/>
    </row>
    <row r="34" spans="1:1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FF1676C-00B7-49C4-9B28-9DE05DE6C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2022-08-05T21:32:12Z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