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AVA - Chicago, IL\"/>
    </mc:Choice>
  </mc:AlternateContent>
  <xr:revisionPtr revIDLastSave="0" documentId="13_ncr:1_{0EB383C4-D6D4-44B9-8CDF-7D68DC3AE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I6" i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U13" i="1" l="1"/>
  <c r="R13" i="1" s="1"/>
  <c r="P14" i="1" s="1"/>
  <c r="P16" i="1"/>
  <c r="F7" i="1"/>
  <c r="E7" i="1"/>
  <c r="F6" i="1"/>
  <c r="E11" i="1" l="1"/>
  <c r="F11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<sst xmlns="http://schemas.openxmlformats.org/spreadsheetml/2006/main" count="74" uniqueCount="48">
  <si>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</si>
  <si>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</si>
  <si>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</si>
  <si>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</si>
  <si>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</si>
  <si>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</si>
  <si>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</si>
  <si>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</si>
  <si>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</si>
  <si>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</si>
  <si>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</si>
  <si>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</si>
  <si>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</si>
  <si>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</si>
  <si>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</si>
  <si>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</si>
  <si>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</si>
  <si>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</si>
  <si>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</si>
  <si>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</si>
  <si>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</si>
  <si>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</si>
  <si>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</si>
  <si>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</si>
  <si>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</si>
  <si>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</si>
  <si>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</si>
  <si>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</si>
  <si>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</si>
  <si>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</si>
  <si>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</si>
  <si>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</si>
  <si>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</si>
  <si>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</si>
  <si>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</si>
  <si>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</si>
  <si>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</si>
  <si>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</si>
  <si>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</si>
  <si>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</si>
  <si>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</si>
  <si>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</si>
  <si>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</si>
  <si>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</si>
  <si>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</si>
  <si>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HOOD 1</t>
  </si>
  <si>
    <t>RESTROOMS</t>
  </si>
  <si>
    <t xml:space="preserve">Base line building pressure with no fans running is -0.18". Tech is unable to overcome baseline building negative pressure.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</si>
</sst>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1" zoomScaleNormal="55" zoomScaleSheetLayoutView="100" workbookViewId="0">
      <selection activeCell="A22" sqref="A22:P24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30</v>
      </c>
      <c r="J4" s="139"/>
      <c r="K4" s="144" t="s">
        <v>3</v>
      </c>
      <c r="L4" s="145"/>
      <c r="M4" s="142" t="s">
        <v>4</v>
      </c>
      <c r="N4" s="143"/>
      <c r="O4" s="142" t="s">
        <v>41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 t="s">
        <v>42</v>
      </c>
      <c r="C6" s="23">
        <v>5000</v>
      </c>
      <c r="D6" s="24">
        <v>5089</v>
      </c>
      <c r="E6" s="23">
        <f t="shared" ref="E6:F7" si="0">C6-G6</f>
        <v>4200</v>
      </c>
      <c r="F6" s="24">
        <f t="shared" si="0"/>
        <v>4214</v>
      </c>
      <c r="G6" s="25">
        <v>800</v>
      </c>
      <c r="H6" s="26">
        <v>875</v>
      </c>
      <c r="I6" s="27">
        <f>G6/C6</f>
        <v>0.16</v>
      </c>
      <c r="J6" s="28">
        <f>H6/D6</f>
        <v>0.17193947730398901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 t="s">
        <v>43</v>
      </c>
      <c r="C7" s="35">
        <v>3800</v>
      </c>
      <c r="D7" s="36">
        <v>3731</v>
      </c>
      <c r="E7" s="35">
        <f t="shared" si="0"/>
        <v>3380</v>
      </c>
      <c r="F7" s="36">
        <f t="shared" si="0"/>
        <v>3282</v>
      </c>
      <c r="G7" s="37">
        <v>420</v>
      </c>
      <c r="H7" s="38">
        <v>449</v>
      </c>
      <c r="I7" s="39">
        <f t="shared" ref="I7:J7" si="1">G7/C7</f>
        <v>0.11052631578947368</v>
      </c>
      <c r="J7" s="40">
        <f t="shared" si="1"/>
        <v>0.12034307156258375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2056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2402</v>
      </c>
      <c r="O9" s="45"/>
      <c r="P9" s="46"/>
      <c r="Q9" s="63"/>
      <c r="R9" s="68"/>
    </row>
    <row r="10" spans="1:21" ht="20.100000000000001" customHeight="1" thickBot="1" x14ac:dyDescent="0.3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500</v>
      </c>
      <c r="P10" s="53">
        <v>648</v>
      </c>
      <c r="Q10" s="63"/>
      <c r="R10" s="68"/>
    </row>
    <row r="11" spans="1:21" ht="20.100000000000001" customHeight="1" thickBot="1" x14ac:dyDescent="0.3">
      <c r="A11" s="104" t="s">
        <v>31</v>
      </c>
      <c r="B11" s="105"/>
      <c r="C11" s="76">
        <f t="shared" ref="C11:H11" si="2">SUM(C6:C10)</f>
        <v>8800</v>
      </c>
      <c r="D11" s="77">
        <f t="shared" si="2"/>
        <v>8820</v>
      </c>
      <c r="E11" s="76">
        <f t="shared" si="2"/>
        <v>7580</v>
      </c>
      <c r="F11" s="77">
        <f t="shared" si="2"/>
        <v>7496</v>
      </c>
      <c r="G11" s="78">
        <f t="shared" si="2"/>
        <v>1220</v>
      </c>
      <c r="H11" s="79">
        <f t="shared" si="2"/>
        <v>1324</v>
      </c>
      <c r="I11" s="80"/>
      <c r="J11" s="81"/>
      <c r="K11" s="78">
        <f t="shared" ref="K11:P11" si="3">SUM(K6:K10)</f>
        <v>1976</v>
      </c>
      <c r="L11" s="79">
        <f t="shared" si="3"/>
        <v>2056</v>
      </c>
      <c r="M11" s="103">
        <f t="shared" si="3"/>
        <v>2381</v>
      </c>
      <c r="N11" s="82">
        <f t="shared" si="3"/>
        <v>2402</v>
      </c>
      <c r="O11" s="83">
        <f t="shared" si="3"/>
        <v>500</v>
      </c>
      <c r="P11" s="84">
        <f t="shared" si="3"/>
        <v>648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32</v>
      </c>
      <c r="B13" s="85"/>
      <c r="C13" s="85"/>
      <c r="D13" s="85"/>
      <c r="F13" s="197" t="s">
        <v>14</v>
      </c>
      <c r="G13" s="198"/>
      <c r="H13" s="171" t="s">
        <v>35</v>
      </c>
      <c r="I13" s="172"/>
      <c r="J13" s="17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31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40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34</v>
      </c>
      <c r="B15" s="192"/>
      <c r="C15" s="90">
        <f>G11+K11</f>
        <v>3196</v>
      </c>
      <c r="D15" s="91">
        <f>H11+L11</f>
        <v>3380</v>
      </c>
      <c r="F15" s="120" t="s">
        <v>15</v>
      </c>
      <c r="G15" s="121"/>
      <c r="H15" s="180">
        <v>-0.22</v>
      </c>
      <c r="I15" s="181"/>
      <c r="J15" s="182"/>
      <c r="L15" s="169"/>
      <c r="M15" s="169"/>
      <c r="N15" s="169"/>
      <c r="O15" s="169"/>
      <c r="P15" s="102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3">
      <c r="A16" s="193" t="s">
        <v>33</v>
      </c>
      <c r="B16" s="194"/>
      <c r="C16" s="94">
        <f>M11+O11</f>
        <v>2881</v>
      </c>
      <c r="D16" s="95">
        <f>N11+P11</f>
        <v>3050</v>
      </c>
      <c r="F16" s="122" t="s">
        <v>16</v>
      </c>
      <c r="G16" s="123"/>
      <c r="H16" s="183">
        <v>-0.2</v>
      </c>
      <c r="I16" s="184"/>
      <c r="J16" s="185"/>
      <c r="L16" s="170" t="s">
        <v>38</v>
      </c>
      <c r="M16" s="170"/>
      <c r="N16" s="170"/>
      <c r="O16" s="170"/>
      <c r="P16" s="101">
        <f>IF(R15=TRUE, 1, 0)</f>
        <v>0</v>
      </c>
    </row>
    <row r="17" spans="1:18" ht="18.75" customHeight="1" thickBot="1" x14ac:dyDescent="0.35">
      <c r="A17" s="195" t="s">
        <v>20</v>
      </c>
      <c r="B17" s="196"/>
      <c r="C17" s="92">
        <f>C15-C16</f>
        <v>315</v>
      </c>
      <c r="D17" s="93">
        <f>D15-D16</f>
        <v>330</v>
      </c>
      <c r="F17" s="201" t="s">
        <v>17</v>
      </c>
      <c r="G17" s="202"/>
      <c r="H17" s="186">
        <v>-0.19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0</v>
      </c>
    </row>
    <row r="18" spans="1:18" ht="16.5" customHeight="1" thickBot="1" x14ac:dyDescent="0.3">
      <c r="F18" s="136" t="s">
        <v>18</v>
      </c>
      <c r="G18" s="137"/>
      <c r="H18" s="177">
        <f>AVERAGE(H15:J17)</f>
        <v>-0.20333333333333337</v>
      </c>
      <c r="I18" s="178"/>
      <c r="J18" s="179"/>
      <c r="L18" s="166" t="s">
        <v>39</v>
      </c>
      <c r="M18" s="166"/>
      <c r="N18" s="166"/>
      <c r="O18" s="166"/>
      <c r="P18" s="96">
        <f>IF(R17=TRUE, 1, 0)</f>
        <v>0</v>
      </c>
    </row>
    <row r="19" spans="1:18" ht="13.8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 t="s">
        <v>47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21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26</v>
      </c>
      <c r="C28" s="160"/>
      <c r="D28" s="114" t="s">
        <v>25</v>
      </c>
      <c r="E28" s="116"/>
      <c r="F28" s="116"/>
      <c r="G28" s="115"/>
      <c r="H28" s="114" t="s">
        <v>22</v>
      </c>
      <c r="I28" s="115"/>
      <c r="J28" s="116" t="s">
        <v>23</v>
      </c>
      <c r="K28" s="116"/>
      <c r="L28" s="117" t="s">
        <v>3</v>
      </c>
      <c r="M28" s="117"/>
      <c r="N28" s="110" t="s">
        <v>4</v>
      </c>
      <c r="O28" s="111"/>
      <c r="P28" s="60" t="s">
        <v>24</v>
      </c>
    </row>
    <row r="29" spans="1:18" ht="18.75" customHeight="1" thickBot="1" x14ac:dyDescent="0.3">
      <c r="A29" s="61" t="s">
        <v>27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27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2" customHeight="1" thickBot="1" x14ac:dyDescent="0.3">
      <c r="A31" s="62" t="s">
        <v>27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27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27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2024-03-04T20:36:45Z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