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Mezeh/Mezeh Hamilon Township NJ/PROJECT DOCUMENTS/"/>
    </mc:Choice>
  </mc:AlternateContent>
  <xr:revisionPtr revIDLastSave="26" documentId="13_ncr:1_{B888774D-3C83-41B9-8B1C-1CD895A9BF91}" xr6:coauthVersionLast="47" xr6:coauthVersionMax="47" xr10:uidLastSave="{09ECFD45-F491-47E2-8CB3-DBBA53425654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<sst xmlns="http://schemas.openxmlformats.org/spreadsheetml/2006/main" count="79" uniqueCount="52">
  <si>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</si>
  <si>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</si>
  <si>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</si>
  <si>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</si>
  <si>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</si>
  <si>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</si>
  <si>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</si>
  <si>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</si>
  <si>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</si>
  <si>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</si>
  <si>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</si>
  <si>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</si>
  <si>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</si>
  <si>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</si>
  <si>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</si>
  <si>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</si>
  <si>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</si>
  <si>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</si>
  <si>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</si>
  <si>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</si>
  <si>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</si>
  <si>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</si>
  <si>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</si>
  <si>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</si>
  <si>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</si>
  <si>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</si>
  <si>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</si>
  <si>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</si>
  <si>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</si>
  <si>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</si>
  <si>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</si>
  <si>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</si>
  <si>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</si>
  <si>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</si>
  <si>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</si>
  <si>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</si>
  <si>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</si>
  <si>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</si>
  <si>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</si>
  <si>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</si>
  <si>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</si>
  <si>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</si>
  <si>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</si>
  <si>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</si>
  <si>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</si>
  <si>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</si>
  <si>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</si>
  <si>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</t>
  </si>
  <si>
    <t>HOOD1</t>
  </si>
  <si>
    <t>HOOD2</t>
  </si>
  <si>
    <t>RESTROOM</t>
  </si>
  <si>
    <t>JANITOR 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</si>
</sst>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80" zoomScaleNormal="5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33</v>
      </c>
      <c r="J4" s="170"/>
      <c r="K4" s="175" t="s">
        <v>3</v>
      </c>
      <c r="L4" s="176"/>
      <c r="M4" s="173" t="s">
        <v>4</v>
      </c>
      <c r="N4" s="174"/>
      <c r="O4" s="173" t="s">
        <v>44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28</v>
      </c>
      <c r="B6" s="72" t="s">
        <v>45</v>
      </c>
      <c r="C6" s="23">
        <v>3380</v>
      </c>
      <c r="D6" s="24"/>
      <c r="E6" s="23">
        <f t="shared" ref="E6:F7" si="0">C6-G6</f>
        <v>2530</v>
      </c>
      <c r="F6" s="24">
        <f t="shared" si="0"/>
        <v>0</v>
      </c>
      <c r="G6" s="25">
        <v>850</v>
      </c>
      <c r="H6" s="26"/>
      <c r="I6" s="27">
        <f>G6/C6</f>
        <v>0.25147928994082841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29</v>
      </c>
      <c r="B7" s="73" t="s">
        <v>46</v>
      </c>
      <c r="C7" s="35">
        <v>3420</v>
      </c>
      <c r="D7" s="36"/>
      <c r="E7" s="35">
        <f t="shared" si="0"/>
        <v>2880</v>
      </c>
      <c r="F7" s="36">
        <f t="shared" si="0"/>
        <v>0</v>
      </c>
      <c r="G7" s="37">
        <v>540</v>
      </c>
      <c r="H7" s="38"/>
      <c r="I7" s="39">
        <f t="shared" ref="I7:J7" si="1">G7/C7</f>
        <v>0.15789473684210525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13</v>
      </c>
      <c r="B8" s="73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3870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11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4837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32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800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12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100</v>
      </c>
      <c r="P11" s="53"/>
      <c r="Q11" s="63"/>
      <c r="R11" s="68"/>
    </row>
    <row r="12" spans="1:21" ht="20.100000000000001" customHeight="1" x14ac:dyDescent="0.25">
      <c r="A12" s="75" t="s">
        <v>30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100</v>
      </c>
      <c r="P12" s="53"/>
      <c r="Q12" s="63"/>
      <c r="R12" s="68"/>
    </row>
    <row r="13" spans="1:21" ht="20.100000000000001" customHeight="1" thickBot="1" x14ac:dyDescent="0.3">
      <c r="A13" s="75" t="s">
        <v>31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100</v>
      </c>
      <c r="P13" s="53"/>
      <c r="Q13" s="63"/>
      <c r="R13" s="68"/>
    </row>
    <row r="14" spans="1:21" ht="20.100000000000001" customHeight="1" thickBot="1" x14ac:dyDescent="0.3">
      <c r="A14" s="179" t="s">
        <v>34</v>
      </c>
      <c r="B14" s="180"/>
      <c r="C14" s="76">
        <f>SUM(C6:C13)</f>
        <v>6800</v>
      </c>
      <c r="D14" s="77">
        <f>SUM(D6:D13)</f>
        <v>0</v>
      </c>
      <c r="E14" s="76">
        <f>SUM(E6:E13)</f>
        <v>5410</v>
      </c>
      <c r="F14" s="77">
        <f>SUM(F6:F13)</f>
        <v>0</v>
      </c>
      <c r="G14" s="78">
        <f>SUM(G6:G13)</f>
        <v>1390</v>
      </c>
      <c r="H14" s="79">
        <f>SUM(H6:H13)</f>
        <v>0</v>
      </c>
      <c r="I14" s="80"/>
      <c r="J14" s="81"/>
      <c r="K14" s="78">
        <f>SUM(K6:K13)</f>
        <v>3870</v>
      </c>
      <c r="L14" s="79">
        <f>SUM(L6:L13)</f>
        <v>0</v>
      </c>
      <c r="M14" s="103">
        <f>SUM(M6:M13)</f>
        <v>5637</v>
      </c>
      <c r="N14" s="82">
        <f>SUM(N6:N13)</f>
        <v>0</v>
      </c>
      <c r="O14" s="83">
        <f>SUM(O6:O13)</f>
        <v>300</v>
      </c>
      <c r="P14" s="84">
        <f>SUM(P6:P13)</f>
        <v>0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35</v>
      </c>
      <c r="B16" s="85"/>
      <c r="C16" s="85"/>
      <c r="D16" s="85"/>
      <c r="F16" s="147" t="s">
        <v>14</v>
      </c>
      <c r="G16" s="148"/>
      <c r="H16" s="121" t="s">
        <v>38</v>
      </c>
      <c r="I16" s="122"/>
      <c r="J16" s="123"/>
      <c r="L16" s="97" t="s">
        <v>40</v>
      </c>
      <c r="M16" s="86"/>
      <c r="N16" s="86"/>
      <c r="O16" s="86"/>
      <c r="P16" s="86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3">
      <c r="A17" s="139" t="s">
        <v>34</v>
      </c>
      <c r="B17" s="140"/>
      <c r="C17" s="88" t="s">
        <v>7</v>
      </c>
      <c r="D17" s="89" t="s">
        <v>8</v>
      </c>
      <c r="F17" s="149"/>
      <c r="G17" s="150"/>
      <c r="H17" s="124"/>
      <c r="I17" s="125"/>
      <c r="J17" s="126"/>
      <c r="L17" s="118" t="s">
        <v>43</v>
      </c>
      <c r="M17" s="118"/>
      <c r="N17" s="118"/>
      <c r="O17" s="118"/>
      <c r="P17" s="100">
        <f>IF(R16=TRUE, 1, 0)</f>
        <v>0</v>
      </c>
    </row>
    <row r="18" spans="1:21" ht="18.75" customHeight="1" x14ac:dyDescent="0.25">
      <c r="A18" s="141" t="s">
        <v>37</v>
      </c>
      <c r="B18" s="142"/>
      <c r="C18" s="90">
        <f>G14+K14</f>
        <v>5260</v>
      </c>
      <c r="D18" s="91">
        <f>H14+L14</f>
        <v>0</v>
      </c>
      <c r="F18" s="188" t="s">
        <v>15</v>
      </c>
      <c r="G18" s="189"/>
      <c r="H18" s="130"/>
      <c r="I18" s="131"/>
      <c r="J18" s="132"/>
      <c r="L18" s="119"/>
      <c r="M18" s="119"/>
      <c r="N18" s="119"/>
      <c r="O18" s="11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3" t="s">
        <v>36</v>
      </c>
      <c r="B19" s="144"/>
      <c r="C19" s="94">
        <f>M14+O14</f>
        <v>5937</v>
      </c>
      <c r="D19" s="95">
        <f>N14+P14</f>
        <v>0</v>
      </c>
      <c r="F19" s="190" t="s">
        <v>16</v>
      </c>
      <c r="G19" s="191"/>
      <c r="H19" s="133"/>
      <c r="I19" s="134"/>
      <c r="J19" s="135"/>
      <c r="L19" s="120" t="s">
        <v>41</v>
      </c>
      <c r="M19" s="120"/>
      <c r="N19" s="120"/>
      <c r="O19" s="120"/>
      <c r="P19" s="101" t="e">
        <f>IF(R18=TRUE, 1, 0)</f>
        <v>#DIV/0!</v>
      </c>
    </row>
    <row r="20" spans="1:21" ht="18.75" customHeight="1" thickBot="1" x14ac:dyDescent="0.35">
      <c r="A20" s="145" t="s">
        <v>20</v>
      </c>
      <c r="B20" s="146"/>
      <c r="C20" s="92">
        <f>C18-C19</f>
        <v>-677</v>
      </c>
      <c r="D20" s="93">
        <f>D18-D19</f>
        <v>0</v>
      </c>
      <c r="F20" s="151" t="s">
        <v>17</v>
      </c>
      <c r="G20" s="152"/>
      <c r="H20" s="136"/>
      <c r="I20" s="137"/>
      <c r="J20" s="138"/>
      <c r="L20" s="119"/>
      <c r="M20" s="119"/>
      <c r="N20" s="119"/>
      <c r="O20" s="119"/>
      <c r="P20" s="102"/>
      <c r="R20" s="1" t="e">
        <f>AND(H21&gt;=-0.02, H21&lt;=0.02)</f>
        <v>#DIV/0!</v>
      </c>
    </row>
    <row r="21" spans="1:21" ht="16.5" customHeight="1" thickBot="1" x14ac:dyDescent="0.3">
      <c r="F21" s="204" t="s">
        <v>18</v>
      </c>
      <c r="G21" s="205"/>
      <c r="H21" s="127" t="e">
        <f>AVERAGE(H18:J20)</f>
        <v>#DIV/0!</v>
      </c>
      <c r="I21" s="128"/>
      <c r="J21" s="129"/>
      <c r="L21" s="116" t="s">
        <v>42</v>
      </c>
      <c r="M21" s="116"/>
      <c r="N21" s="116"/>
      <c r="O21" s="116"/>
      <c r="P21" s="96" t="e">
        <f>IF(R20=TRUE, 1, 0)</f>
        <v>#DIV/0!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00000000000001" customHeight="1" x14ac:dyDescent="0.25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69"/>
    </row>
    <row r="27" spans="1:21" ht="20.100000000000001" customHeight="1" thickBot="1" x14ac:dyDescent="0.3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1" t="s">
        <v>21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" customHeight="1" thickBot="1" x14ac:dyDescent="0.3">
      <c r="A31" s="5" t="s">
        <v>6</v>
      </c>
      <c r="B31" s="156" t="s">
        <v>26</v>
      </c>
      <c r="C31" s="157"/>
      <c r="D31" s="158" t="s">
        <v>25</v>
      </c>
      <c r="E31" s="159"/>
      <c r="F31" s="159"/>
      <c r="G31" s="160"/>
      <c r="H31" s="158" t="s">
        <v>22</v>
      </c>
      <c r="I31" s="160"/>
      <c r="J31" s="159" t="s">
        <v>23</v>
      </c>
      <c r="K31" s="159"/>
      <c r="L31" s="187" t="s">
        <v>3</v>
      </c>
      <c r="M31" s="187"/>
      <c r="N31" s="183" t="s">
        <v>4</v>
      </c>
      <c r="O31" s="184"/>
      <c r="P31" s="60" t="s">
        <v>24</v>
      </c>
    </row>
    <row r="32" spans="1:21" ht="18.75" customHeight="1" thickBot="1" x14ac:dyDescent="0.3">
      <c r="A32" s="61" t="s">
        <v>27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2">L32-N32</f>
        <v>0</v>
      </c>
    </row>
    <row r="33" spans="1:16" ht="18.75" customHeight="1" thickBot="1" x14ac:dyDescent="0.3">
      <c r="A33" s="62" t="s">
        <v>27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2"/>
        <v>0</v>
      </c>
    </row>
    <row r="34" spans="1:16" ht="19.2" customHeight="1" thickBot="1" x14ac:dyDescent="0.3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3">
      <c r="A38" s="61" t="s">
        <v>27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2"/>
        <v>0</v>
      </c>
    </row>
    <row r="39" spans="1:16" ht="19.5" customHeight="1" thickBot="1" x14ac:dyDescent="0.3">
      <c r="A39" s="62" t="s">
        <v>27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ht="18.75" customHeight="1" x14ac:dyDescent="0.25">
      <c r="A40" s="62" t="s">
        <v>27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1FFE6D-02E3-428D-90F3-DEB463585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2023-12-26T16:56:20Z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