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D32A6F05-B9B8-45B3-82BE-1A35446722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F15" i="1" l="1"/>
  <c r="E15" i="1"/>
</calcChain>
</file>

<file path=xl/sharedStrings.xml><?xml version="1.0" encoding="utf-8"?>
<sst xmlns="http://schemas.openxmlformats.org/spreadsheetml/2006/main" count="81" uniqueCount="50">
  <si>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</si>
  <si>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</si>
  <si>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</si>
  <si>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</si>
  <si>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</si>
  <si>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</si>
  <si>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</si>
  <si>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</si>
  <si>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</si>
  <si>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</si>
  <si>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</si>
  <si>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</si>
  <si>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</si>
  <si>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</si>
  <si>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AC-2</t>
  </si>
  <si>
    <t>AC-3</t>
  </si>
  <si>
    <t>AC-4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</si>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</sst>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5" zoomScaleNormal="85" zoomScaleSheetLayoutView="85" workbookViewId="0">
      <selection activeCell="M13" sqref="M13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/>
      <c r="C6" s="23">
        <v>8500</v>
      </c>
      <c r="D6" s="24">
        <v>8478</v>
      </c>
      <c r="E6" s="23">
        <f t="shared" ref="E6:F7" si="0">C6-G6</f>
        <v>6500</v>
      </c>
      <c r="F6" s="24">
        <f t="shared" si="0"/>
        <v>6589</v>
      </c>
      <c r="G6" s="25">
        <v>2000</v>
      </c>
      <c r="H6" s="26">
        <v>1889</v>
      </c>
      <c r="I6" s="27">
        <f>G6/C6</f>
        <v>0.23529411764705882</v>
      </c>
      <c r="J6" s="28">
        <f>H6/D6</f>
        <v>0.22281198395848079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14</v>
      </c>
      <c r="B7" s="71"/>
      <c r="C7" s="35">
        <v>3750</v>
      </c>
      <c r="D7" s="36">
        <v>3452</v>
      </c>
      <c r="E7" s="35">
        <f t="shared" si="0"/>
        <v>2550</v>
      </c>
      <c r="F7" s="36">
        <f t="shared" si="0"/>
        <v>2333</v>
      </c>
      <c r="G7" s="37">
        <v>1200</v>
      </c>
      <c r="H7" s="38">
        <v>1119</v>
      </c>
      <c r="I7" s="39">
        <f t="shared" ref="I7:J7" si="1">G7/C7</f>
        <v>0.32</v>
      </c>
      <c r="J7" s="40">
        <f t="shared" si="1"/>
        <v>0.3241599073001159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15</v>
      </c>
      <c r="B8" s="71"/>
      <c r="C8" s="35">
        <v>3800</v>
      </c>
      <c r="D8" s="36">
        <v>4012</v>
      </c>
      <c r="E8" s="35">
        <f t="shared" ref="E8:E11" si="2">C8-G8</f>
        <v>2600</v>
      </c>
      <c r="F8" s="36">
        <f t="shared" ref="F8:F11" si="3">D8-H8</f>
        <v>2910</v>
      </c>
      <c r="G8" s="37">
        <v>1200</v>
      </c>
      <c r="H8" s="38">
        <v>1102</v>
      </c>
      <c r="I8" s="39">
        <f t="shared" ref="I8:I9" si="4">G8/C8</f>
        <v>0.31578947368421051</v>
      </c>
      <c r="J8" s="40">
        <f t="shared" ref="J8:J9" si="5">H8/D8</f>
        <v>0.27467597208374878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16</v>
      </c>
      <c r="B9" s="71"/>
      <c r="C9" s="35">
        <v>1600</v>
      </c>
      <c r="D9" s="36">
        <v>1616</v>
      </c>
      <c r="E9" s="35">
        <f t="shared" si="2"/>
        <v>1300</v>
      </c>
      <c r="F9" s="36">
        <f t="shared" si="3"/>
        <v>1288</v>
      </c>
      <c r="G9" s="37">
        <v>300</v>
      </c>
      <c r="H9" s="38">
        <v>328</v>
      </c>
      <c r="I9" s="39">
        <f t="shared" si="4"/>
        <v>0.1875</v>
      </c>
      <c r="J9" s="40">
        <f t="shared" si="5"/>
        <v>0.20297029702970298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17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18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19</v>
      </c>
      <c r="B12" s="71" t="s">
        <v>20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>
        <v>1992</v>
      </c>
      <c r="O12" s="45"/>
      <c r="P12" s="46"/>
      <c r="Q12" s="61"/>
      <c r="R12" s="66"/>
    </row>
    <row r="13" spans="1:18" ht="20.100000000000001" customHeight="1" x14ac:dyDescent="0.25">
      <c r="A13" s="73" t="s">
        <v>21</v>
      </c>
      <c r="B13" s="71" t="s">
        <v>22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1339</v>
      </c>
      <c r="N13" s="51">
        <v>1339</v>
      </c>
      <c r="O13" s="45"/>
      <c r="P13" s="46"/>
      <c r="Q13" s="61"/>
      <c r="R13" s="66"/>
    </row>
    <row r="14" spans="1:18" ht="20.100000000000001" customHeight="1" thickBot="1" x14ac:dyDescent="0.3">
      <c r="A14" s="116" t="s">
        <v>23</v>
      </c>
      <c r="B14" s="117" t="s">
        <v>24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500</v>
      </c>
      <c r="P14" s="126">
        <v>453</v>
      </c>
      <c r="Q14" s="61"/>
      <c r="R14" s="66"/>
    </row>
    <row r="15" spans="1:18" ht="20.100000000000001" customHeight="1" thickBot="1" x14ac:dyDescent="0.3">
      <c r="A15" s="129" t="s">
        <v>25</v>
      </c>
      <c r="B15" s="130"/>
      <c r="C15" s="74">
        <f t="shared" ref="C15:H15" si="8">SUM(C6:C14)</f>
        <v>17650</v>
      </c>
      <c r="D15" s="75">
        <f t="shared" si="8"/>
        <v>17558</v>
      </c>
      <c r="E15" s="74">
        <f t="shared" si="8"/>
        <v>12950</v>
      </c>
      <c r="F15" s="75">
        <f t="shared" si="8"/>
        <v>13120</v>
      </c>
      <c r="G15" s="76">
        <f t="shared" si="8"/>
        <v>4700</v>
      </c>
      <c r="H15" s="77">
        <f t="shared" si="8"/>
        <v>4438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3251</v>
      </c>
      <c r="N15" s="80">
        <f t="shared" si="9"/>
        <v>3331</v>
      </c>
      <c r="O15" s="81">
        <f t="shared" si="9"/>
        <v>500</v>
      </c>
      <c r="P15" s="82">
        <f t="shared" si="9"/>
        <v>453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26</v>
      </c>
      <c r="B17" s="83"/>
      <c r="C17" s="83"/>
      <c r="D17" s="83"/>
      <c r="F17" s="222" t="s">
        <v>27</v>
      </c>
      <c r="G17" s="223"/>
      <c r="H17" s="196" t="s">
        <v>28</v>
      </c>
      <c r="I17" s="197"/>
      <c r="J17" s="198"/>
      <c r="L17" s="95" t="s">
        <v>29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14" t="s">
        <v>25</v>
      </c>
      <c r="B18" s="215"/>
      <c r="C18" s="86" t="s">
        <v>11</v>
      </c>
      <c r="D18" s="87" t="s">
        <v>12</v>
      </c>
      <c r="F18" s="224"/>
      <c r="G18" s="225"/>
      <c r="H18" s="199"/>
      <c r="I18" s="200"/>
      <c r="J18" s="201"/>
      <c r="L18" s="193" t="s">
        <v>30</v>
      </c>
      <c r="M18" s="193"/>
      <c r="N18" s="193"/>
      <c r="O18" s="193"/>
      <c r="P18" s="98">
        <f>IF(R17=TRUE, 1, 0)</f>
        <v>1</v>
      </c>
    </row>
    <row r="19" spans="1:21" ht="18.75" customHeight="1" x14ac:dyDescent="0.25">
      <c r="A19" s="216" t="s">
        <v>31</v>
      </c>
      <c r="B19" s="217"/>
      <c r="C19" s="88">
        <f>G15+K15</f>
        <v>4700</v>
      </c>
      <c r="D19" s="89">
        <f>H15+L15</f>
        <v>4438</v>
      </c>
      <c r="F19" s="143" t="s">
        <v>32</v>
      </c>
      <c r="G19" s="144"/>
      <c r="H19" s="205">
        <v>1.4999999999999999E-2</v>
      </c>
      <c r="I19" s="206"/>
      <c r="J19" s="207"/>
      <c r="L19" s="194"/>
      <c r="M19" s="194"/>
      <c r="N19" s="194"/>
      <c r="O19" s="194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218" t="s">
        <v>33</v>
      </c>
      <c r="B20" s="219"/>
      <c r="C20" s="92">
        <f>M15+O15</f>
        <v>3751</v>
      </c>
      <c r="D20" s="93">
        <f>N15+P15</f>
        <v>3784</v>
      </c>
      <c r="F20" s="145" t="s">
        <v>34</v>
      </c>
      <c r="G20" s="146"/>
      <c r="H20" s="208">
        <v>1.7000000000000001E-2</v>
      </c>
      <c r="I20" s="209"/>
      <c r="J20" s="210"/>
      <c r="L20" s="195" t="s">
        <v>35</v>
      </c>
      <c r="M20" s="195"/>
      <c r="N20" s="195"/>
      <c r="O20" s="195"/>
      <c r="P20" s="99">
        <f>IF(R19=TRUE, 1, 0)</f>
        <v>1</v>
      </c>
    </row>
    <row r="21" spans="1:21" ht="18.75" customHeight="1" thickBot="1" x14ac:dyDescent="0.35">
      <c r="A21" s="220" t="s">
        <v>36</v>
      </c>
      <c r="B21" s="221"/>
      <c r="C21" s="90">
        <f>C19-C20</f>
        <v>949</v>
      </c>
      <c r="D21" s="91">
        <f>D19-D20</f>
        <v>654</v>
      </c>
      <c r="F21" s="161" t="s">
        <v>37</v>
      </c>
      <c r="G21" s="162"/>
      <c r="H21" s="211">
        <v>0.01</v>
      </c>
      <c r="I21" s="212"/>
      <c r="J21" s="213"/>
      <c r="L21" s="194"/>
      <c r="M21" s="194"/>
      <c r="N21" s="194"/>
      <c r="O21" s="194"/>
      <c r="P21" s="100"/>
      <c r="R21" s="1" t="b">
        <f>AND(H22&gt;=-0.02, H22&lt;=0.02)</f>
        <v>1</v>
      </c>
    </row>
    <row r="22" spans="1:21" ht="16.5" customHeight="1" thickBot="1" x14ac:dyDescent="0.3">
      <c r="F22" s="159" t="s">
        <v>38</v>
      </c>
      <c r="G22" s="160"/>
      <c r="H22" s="202">
        <f>AVERAGE(H19:J21)</f>
        <v>1.4E-2</v>
      </c>
      <c r="I22" s="203"/>
      <c r="J22" s="204"/>
      <c r="L22" s="191" t="s">
        <v>39</v>
      </c>
      <c r="M22" s="191"/>
      <c r="N22" s="191"/>
      <c r="O22" s="191"/>
      <c r="P22" s="94">
        <f>IF(R21=TRUE, 1, 0)</f>
        <v>1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40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 x14ac:dyDescent="0.2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56" t="s">
        <v>41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9</v>
      </c>
      <c r="B32" s="183" t="s">
        <v>42</v>
      </c>
      <c r="C32" s="184"/>
      <c r="D32" s="137" t="s">
        <v>43</v>
      </c>
      <c r="E32" s="139"/>
      <c r="F32" s="139"/>
      <c r="G32" s="138"/>
      <c r="H32" s="137" t="s">
        <v>44</v>
      </c>
      <c r="I32" s="138"/>
      <c r="J32" s="139" t="s">
        <v>45</v>
      </c>
      <c r="K32" s="139"/>
      <c r="L32" s="140" t="s">
        <v>6</v>
      </c>
      <c r="M32" s="140"/>
      <c r="N32" s="135" t="s">
        <v>7</v>
      </c>
      <c r="O32" s="136"/>
      <c r="P32" s="58" t="s">
        <v>46</v>
      </c>
    </row>
    <row r="33" spans="1:16" ht="18.75" customHeight="1" thickBot="1" x14ac:dyDescent="0.3">
      <c r="A33" s="59" t="s">
        <v>47</v>
      </c>
      <c r="B33" s="181" t="s">
        <v>48</v>
      </c>
      <c r="C33" s="182"/>
      <c r="D33" s="174"/>
      <c r="E33" s="187"/>
      <c r="F33" s="187"/>
      <c r="G33" s="175"/>
      <c r="H33" s="174" t="s">
        <v>49</v>
      </c>
      <c r="I33" s="175"/>
      <c r="J33" s="176" t="s">
        <v>49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 x14ac:dyDescent="0.3">
      <c r="A34" s="60" t="s">
        <v>47</v>
      </c>
      <c r="B34" s="180" t="s">
        <v>48</v>
      </c>
      <c r="C34" s="180"/>
      <c r="D34" s="141"/>
      <c r="E34" s="188"/>
      <c r="F34" s="188"/>
      <c r="G34" s="142"/>
      <c r="H34" s="141" t="s">
        <v>49</v>
      </c>
      <c r="I34" s="142"/>
      <c r="J34" s="131" t="s">
        <v>49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 x14ac:dyDescent="0.3">
      <c r="A35" s="60" t="s">
        <v>47</v>
      </c>
      <c r="B35" s="180" t="s">
        <v>48</v>
      </c>
      <c r="C35" s="180"/>
      <c r="D35" s="141"/>
      <c r="E35" s="188"/>
      <c r="F35" s="188"/>
      <c r="G35" s="142"/>
      <c r="H35" s="141" t="s">
        <v>49</v>
      </c>
      <c r="I35" s="142"/>
      <c r="J35" s="131" t="s">
        <v>49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2" customHeight="1" x14ac:dyDescent="0.25">
      <c r="A36" s="60" t="s">
        <v>47</v>
      </c>
      <c r="B36" s="185" t="s">
        <v>48</v>
      </c>
      <c r="C36" s="186"/>
      <c r="D36" s="141"/>
      <c r="E36" s="188"/>
      <c r="F36" s="188"/>
      <c r="G36" s="142"/>
      <c r="H36" s="141" t="s">
        <v>49</v>
      </c>
      <c r="I36" s="142"/>
      <c r="J36" s="141" t="s">
        <v>49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CC5931-855B-40FC-8AC7-1DA49E202B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  Wheeler</cp:lastModifiedBy>
  <cp:revision/>
  <dcterms:created xsi:type="dcterms:W3CDTF">2015-11-16T19:09:52Z</dcterms:created>
  <dcterms:modified xsi:type="dcterms:W3CDTF">2024-02-15T00:19:09Z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