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rtillos/Tomball, TX/"/>
    </mc:Choice>
  </mc:AlternateContent>
  <xr:revisionPtr revIDLastSave="0" documentId="8_{68A9DB73-8AC1-41AD-BF54-A1B97ED33375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<sst xmlns="http://schemas.openxmlformats.org/spreadsheetml/2006/main" count="89" uniqueCount="56">
  <si>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</si>
  <si>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</si>
  <si>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</si>
  <si>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</si>
  <si>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</si>
  <si>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</si>
  <si>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</si>
  <si>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</si>
  <si>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</si>
  <si>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</si>
  <si>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</si>
  <si>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</si>
  <si>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</si>
  <si>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</si>
  <si>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KITCHEN </t>
  </si>
  <si>
    <t>RTU-2</t>
  </si>
  <si>
    <t>RTU-3</t>
  </si>
  <si>
    <t xml:space="preserve">DINING </t>
  </si>
  <si>
    <t>RTU-4</t>
  </si>
  <si>
    <t>EF-1</t>
  </si>
  <si>
    <t>KITCHEN HD 1</t>
  </si>
  <si>
    <t>EF-2</t>
  </si>
  <si>
    <t>KITCHEN HD 2</t>
  </si>
  <si>
    <t>EF-3</t>
  </si>
  <si>
    <t>KITCHEN HD 3</t>
  </si>
  <si>
    <t>EF-4</t>
  </si>
  <si>
    <t>KITCHEN HD 4</t>
  </si>
  <si>
    <t>EF-5</t>
  </si>
  <si>
    <t>KITCHEN HD 5&amp;6</t>
  </si>
  <si>
    <t>EF-6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</si>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</sst>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980414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Normal="85" zoomScaleSheetLayoutView="100" workbookViewId="0">
      <selection activeCell="N15" sqref="N15"/>
    </sheetView>
  </sheetViews>
  <sheetFormatPr defaultColWidth="9.28515625" defaultRowHeight="13.1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18" ht="165.75" customHeight="1"/>
    <row r="2" spans="1:18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40" t="s">
        <v>2</v>
      </c>
      <c r="D4" s="141"/>
      <c r="E4" s="113" t="s">
        <v>3</v>
      </c>
      <c r="F4" s="112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3300</v>
      </c>
      <c r="D6" s="24">
        <v>2800</v>
      </c>
      <c r="E6" s="23">
        <f t="shared" ref="E6:F7" si="0">C6-G6</f>
        <v>0</v>
      </c>
      <c r="F6" s="24">
        <f t="shared" si="0"/>
        <v>0</v>
      </c>
      <c r="G6" s="25">
        <v>3300</v>
      </c>
      <c r="H6" s="26">
        <v>2800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14</v>
      </c>
      <c r="C7" s="35">
        <v>3300</v>
      </c>
      <c r="D7" s="36">
        <v>3010</v>
      </c>
      <c r="E7" s="35">
        <f t="shared" si="0"/>
        <v>0</v>
      </c>
      <c r="F7" s="36">
        <f t="shared" si="0"/>
        <v>0</v>
      </c>
      <c r="G7" s="37">
        <v>3300</v>
      </c>
      <c r="H7" s="38">
        <v>3010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16</v>
      </c>
      <c r="B8" s="71" t="s">
        <v>17</v>
      </c>
      <c r="C8" s="35">
        <v>3300</v>
      </c>
      <c r="D8" s="36">
        <v>3289</v>
      </c>
      <c r="E8" s="35">
        <f t="shared" ref="E8:E9" si="2">C8-G8</f>
        <v>1400</v>
      </c>
      <c r="F8" s="36">
        <f t="shared" ref="F8:F9" si="3">D8-H8</f>
        <v>1401</v>
      </c>
      <c r="G8" s="37">
        <v>1900</v>
      </c>
      <c r="H8" s="38">
        <v>1888</v>
      </c>
      <c r="I8" s="39">
        <f t="shared" ref="I8:I9" si="4">G8/C8</f>
        <v>0.5757575757575758</v>
      </c>
      <c r="J8" s="40">
        <f t="shared" ref="J8:J9" si="5">H8/D8</f>
        <v>0.57403466099118272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18</v>
      </c>
      <c r="B9" s="71" t="s">
        <v>17</v>
      </c>
      <c r="C9" s="35">
        <v>3300</v>
      </c>
      <c r="D9" s="36">
        <v>3320</v>
      </c>
      <c r="E9" s="35">
        <f t="shared" si="2"/>
        <v>1400</v>
      </c>
      <c r="F9" s="36">
        <f t="shared" si="3"/>
        <v>1388</v>
      </c>
      <c r="G9" s="37">
        <v>1900</v>
      </c>
      <c r="H9" s="38">
        <v>1932</v>
      </c>
      <c r="I9" s="39">
        <f t="shared" si="4"/>
        <v>0.5757575757575758</v>
      </c>
      <c r="J9" s="40">
        <f t="shared" si="5"/>
        <v>0.58192771084337347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73" t="s">
        <v>19</v>
      </c>
      <c r="B10" s="71" t="s">
        <v>20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1516</v>
      </c>
      <c r="O10" s="43"/>
      <c r="P10" s="44"/>
      <c r="Q10" s="61"/>
      <c r="R10" s="66"/>
    </row>
    <row r="11" spans="1:18" ht="20.100000000000001" customHeight="1">
      <c r="A11" s="73" t="s">
        <v>21</v>
      </c>
      <c r="B11" s="71" t="s">
        <v>22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>
        <v>1711</v>
      </c>
      <c r="O11" s="43"/>
      <c r="P11" s="44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2125</v>
      </c>
      <c r="N12" s="51">
        <v>2119</v>
      </c>
      <c r="O12" s="43"/>
      <c r="P12" s="44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2125</v>
      </c>
      <c r="N13" s="51">
        <v>2123</v>
      </c>
      <c r="O13" s="45"/>
      <c r="P13" s="46"/>
      <c r="Q13" s="61"/>
      <c r="R13" s="66"/>
    </row>
    <row r="14" spans="1:18" ht="20.100000000000001" customHeight="1">
      <c r="A14" s="73" t="s">
        <v>27</v>
      </c>
      <c r="B14" s="71" t="s">
        <v>28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1800</v>
      </c>
      <c r="N14" s="51">
        <v>1784</v>
      </c>
      <c r="O14" s="45"/>
      <c r="P14" s="46"/>
      <c r="Q14" s="61"/>
      <c r="R14" s="66"/>
    </row>
    <row r="15" spans="1:18" ht="20.100000000000001" customHeight="1">
      <c r="A15" s="73" t="s">
        <v>29</v>
      </c>
      <c r="B15" s="71" t="s">
        <v>30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500</v>
      </c>
      <c r="P15" s="51">
        <v>504</v>
      </c>
      <c r="Q15" s="61"/>
      <c r="R15" s="66"/>
    </row>
    <row r="16" spans="1:18" ht="20.100000000000001" customHeight="1" thickBot="1">
      <c r="A16" s="104" t="s">
        <v>31</v>
      </c>
      <c r="B16" s="105"/>
      <c r="C16" s="74">
        <f t="shared" ref="C16:H16" si="6">SUM(C6:C15)</f>
        <v>13200</v>
      </c>
      <c r="D16" s="75">
        <f t="shared" si="6"/>
        <v>12419</v>
      </c>
      <c r="E16" s="74">
        <f t="shared" si="6"/>
        <v>2800</v>
      </c>
      <c r="F16" s="75">
        <f t="shared" si="6"/>
        <v>2789</v>
      </c>
      <c r="G16" s="76">
        <f t="shared" si="6"/>
        <v>10400</v>
      </c>
      <c r="H16" s="77">
        <f t="shared" si="6"/>
        <v>9630</v>
      </c>
      <c r="I16" s="78"/>
      <c r="J16" s="79"/>
      <c r="K16" s="76">
        <f t="shared" ref="K16:P16" si="7">SUM(K6:K15)</f>
        <v>0</v>
      </c>
      <c r="L16" s="77">
        <f t="shared" si="7"/>
        <v>0</v>
      </c>
      <c r="M16" s="101">
        <f t="shared" si="7"/>
        <v>9250</v>
      </c>
      <c r="N16" s="80">
        <f t="shared" si="7"/>
        <v>9253</v>
      </c>
      <c r="O16" s="81">
        <f t="shared" si="7"/>
        <v>500</v>
      </c>
      <c r="P16" s="82">
        <f t="shared" si="7"/>
        <v>504</v>
      </c>
      <c r="Q16" s="52"/>
      <c r="R16" s="66"/>
    </row>
    <row r="17" spans="1:21" ht="20.100000000000001" customHeight="1" thickBot="1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>
      <c r="A18" s="96" t="s">
        <v>32</v>
      </c>
      <c r="B18" s="83"/>
      <c r="C18" s="83"/>
      <c r="D18" s="83"/>
      <c r="F18" s="197" t="s">
        <v>33</v>
      </c>
      <c r="G18" s="198"/>
      <c r="H18" s="171" t="s">
        <v>34</v>
      </c>
      <c r="I18" s="172"/>
      <c r="J18" s="173"/>
      <c r="L18" s="95" t="s">
        <v>35</v>
      </c>
      <c r="M18" s="84"/>
      <c r="N18" s="84"/>
      <c r="O18" s="84"/>
      <c r="P18" s="84"/>
      <c r="R18" s="1" t="b">
        <f>T18=U18</f>
        <v>0</v>
      </c>
      <c r="T18" s="1" t="b">
        <f>C22&lt;0</f>
        <v>0</v>
      </c>
      <c r="U18" s="1" t="b">
        <f>D22&lt;0</f>
        <v>1</v>
      </c>
    </row>
    <row r="19" spans="1:21" ht="18.75" customHeight="1" thickBot="1">
      <c r="A19" s="189" t="s">
        <v>31</v>
      </c>
      <c r="B19" s="190"/>
      <c r="C19" s="86" t="s">
        <v>11</v>
      </c>
      <c r="D19" s="87" t="s">
        <v>12</v>
      </c>
      <c r="F19" s="199"/>
      <c r="G19" s="200"/>
      <c r="H19" s="174"/>
      <c r="I19" s="175"/>
      <c r="J19" s="176"/>
      <c r="L19" s="168" t="s">
        <v>36</v>
      </c>
      <c r="M19" s="168"/>
      <c r="N19" s="168"/>
      <c r="O19" s="168"/>
      <c r="P19" s="98">
        <f>IF(R18=TRUE, 1, 0)</f>
        <v>0</v>
      </c>
    </row>
    <row r="20" spans="1:21" ht="18.75" customHeight="1">
      <c r="A20" s="191" t="s">
        <v>37</v>
      </c>
      <c r="B20" s="192"/>
      <c r="C20" s="88">
        <f>G16+K16</f>
        <v>10400</v>
      </c>
      <c r="D20" s="89">
        <f>H16+L16</f>
        <v>9630</v>
      </c>
      <c r="F20" s="118" t="s">
        <v>38</v>
      </c>
      <c r="G20" s="119"/>
      <c r="H20" s="180">
        <v>-0.1</v>
      </c>
      <c r="I20" s="181"/>
      <c r="J20" s="182"/>
      <c r="L20" s="169"/>
      <c r="M20" s="169"/>
      <c r="N20" s="169"/>
      <c r="O20" s="169"/>
      <c r="P20" s="100"/>
      <c r="R20" s="1" t="b">
        <f>T20=U20</f>
        <v>1</v>
      </c>
      <c r="T20" s="1" t="b">
        <f>H23&lt;0</f>
        <v>1</v>
      </c>
      <c r="U20" s="1" t="b">
        <f>D22&lt;0</f>
        <v>1</v>
      </c>
    </row>
    <row r="21" spans="1:21" ht="18.75" customHeight="1" thickBot="1">
      <c r="A21" s="193" t="s">
        <v>39</v>
      </c>
      <c r="B21" s="194"/>
      <c r="C21" s="92">
        <f>M16+O16</f>
        <v>9750</v>
      </c>
      <c r="D21" s="93">
        <f>N16+P16</f>
        <v>9757</v>
      </c>
      <c r="F21" s="120" t="s">
        <v>40</v>
      </c>
      <c r="G21" s="121"/>
      <c r="H21" s="183">
        <v>-0.09</v>
      </c>
      <c r="I21" s="184"/>
      <c r="J21" s="185"/>
      <c r="L21" s="170" t="s">
        <v>41</v>
      </c>
      <c r="M21" s="170"/>
      <c r="N21" s="170"/>
      <c r="O21" s="170"/>
      <c r="P21" s="99">
        <f>IF(R20=TRUE, 1, 0)</f>
        <v>1</v>
      </c>
    </row>
    <row r="22" spans="1:21" ht="18.75" customHeight="1" thickBot="1">
      <c r="A22" s="195" t="s">
        <v>42</v>
      </c>
      <c r="B22" s="196"/>
      <c r="C22" s="90">
        <f>C20-C21</f>
        <v>650</v>
      </c>
      <c r="D22" s="91">
        <f>D20-D21</f>
        <v>-127</v>
      </c>
      <c r="F22" s="136" t="s">
        <v>43</v>
      </c>
      <c r="G22" s="137"/>
      <c r="H22" s="186">
        <v>-0.08</v>
      </c>
      <c r="I22" s="187"/>
      <c r="J22" s="188"/>
      <c r="L22" s="169"/>
      <c r="M22" s="169"/>
      <c r="N22" s="169"/>
      <c r="O22" s="169"/>
      <c r="P22" s="100"/>
      <c r="R22" s="1" t="b">
        <f>AND(H23&gt;=-0.02, H23&lt;=0.02)</f>
        <v>0</v>
      </c>
    </row>
    <row r="23" spans="1:21" ht="16.5" customHeight="1" thickBot="1">
      <c r="F23" s="134" t="s">
        <v>44</v>
      </c>
      <c r="G23" s="135"/>
      <c r="H23" s="177">
        <f>AVERAGE(H20:J22)</f>
        <v>-9.0000000000000011E-2</v>
      </c>
      <c r="I23" s="178"/>
      <c r="J23" s="179"/>
      <c r="L23" s="166" t="s">
        <v>45</v>
      </c>
      <c r="M23" s="166"/>
      <c r="N23" s="166"/>
      <c r="O23" s="166"/>
      <c r="P23" s="94">
        <f>IF(R22=TRUE, 1, 0)</f>
        <v>0</v>
      </c>
    </row>
    <row r="24" spans="1:21" ht="13.9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66"/>
      <c r="M24" s="166"/>
      <c r="N24" s="166"/>
      <c r="O24" s="166"/>
      <c r="P24" s="97"/>
    </row>
    <row r="25" spans="1:21" ht="13.9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67"/>
    </row>
    <row r="28" spans="1:21" ht="20.100000000000001" customHeight="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/>
      <c r="Q28" s="67"/>
    </row>
    <row r="29" spans="1:21" ht="20.100000000000001" customHeight="1" thickBot="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9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31" t="s">
        <v>47</v>
      </c>
      <c r="B32" s="132"/>
      <c r="C32" s="132"/>
      <c r="D32" s="132"/>
      <c r="E32" s="132"/>
      <c r="F32" s="13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>
      <c r="A33" s="5" t="s">
        <v>9</v>
      </c>
      <c r="B33" s="158" t="s">
        <v>48</v>
      </c>
      <c r="C33" s="159"/>
      <c r="D33" s="112" t="s">
        <v>49</v>
      </c>
      <c r="E33" s="114"/>
      <c r="F33" s="114"/>
      <c r="G33" s="113"/>
      <c r="H33" s="112" t="s">
        <v>50</v>
      </c>
      <c r="I33" s="113"/>
      <c r="J33" s="114" t="s">
        <v>51</v>
      </c>
      <c r="K33" s="114"/>
      <c r="L33" s="115" t="s">
        <v>6</v>
      </c>
      <c r="M33" s="115"/>
      <c r="N33" s="110" t="s">
        <v>7</v>
      </c>
      <c r="O33" s="111"/>
      <c r="P33" s="58" t="s">
        <v>52</v>
      </c>
    </row>
    <row r="34" spans="1:16" ht="18.75" customHeight="1" thickBot="1">
      <c r="A34" s="59" t="s">
        <v>53</v>
      </c>
      <c r="B34" s="156" t="s">
        <v>54</v>
      </c>
      <c r="C34" s="157"/>
      <c r="D34" s="149"/>
      <c r="E34" s="162"/>
      <c r="F34" s="162"/>
      <c r="G34" s="150"/>
      <c r="H34" s="149" t="s">
        <v>55</v>
      </c>
      <c r="I34" s="150"/>
      <c r="J34" s="151" t="s">
        <v>55</v>
      </c>
      <c r="K34" s="152"/>
      <c r="L34" s="108">
        <v>0</v>
      </c>
      <c r="M34" s="109"/>
      <c r="N34" s="102">
        <v>1080</v>
      </c>
      <c r="O34" s="103"/>
      <c r="P34" s="57">
        <f t="shared" ref="P34:P36" si="8">L34-N34</f>
        <v>-1080</v>
      </c>
    </row>
    <row r="35" spans="1:16" ht="18.75" customHeight="1" thickBot="1">
      <c r="A35" s="60" t="s">
        <v>53</v>
      </c>
      <c r="B35" s="155" t="s">
        <v>54</v>
      </c>
      <c r="C35" s="155"/>
      <c r="D35" s="116"/>
      <c r="E35" s="163"/>
      <c r="F35" s="163"/>
      <c r="G35" s="117"/>
      <c r="H35" s="116" t="s">
        <v>55</v>
      </c>
      <c r="I35" s="117"/>
      <c r="J35" s="106" t="s">
        <v>55</v>
      </c>
      <c r="K35" s="107"/>
      <c r="L35" s="108">
        <v>0</v>
      </c>
      <c r="M35" s="109"/>
      <c r="N35" s="102">
        <v>832</v>
      </c>
      <c r="O35" s="103"/>
      <c r="P35" s="57">
        <f t="shared" ref="P35" si="9">L35-N35</f>
        <v>-832</v>
      </c>
    </row>
    <row r="36" spans="1:16" ht="18.75" customHeight="1" thickBot="1">
      <c r="A36" s="60" t="s">
        <v>53</v>
      </c>
      <c r="B36" s="155" t="s">
        <v>54</v>
      </c>
      <c r="C36" s="155"/>
      <c r="D36" s="116"/>
      <c r="E36" s="163"/>
      <c r="F36" s="163"/>
      <c r="G36" s="117"/>
      <c r="H36" s="116" t="s">
        <v>55</v>
      </c>
      <c r="I36" s="117"/>
      <c r="J36" s="106" t="s">
        <v>55</v>
      </c>
      <c r="K36" s="107"/>
      <c r="L36" s="108">
        <v>0</v>
      </c>
      <c r="M36" s="109"/>
      <c r="N36" s="102">
        <v>701</v>
      </c>
      <c r="O36" s="103"/>
      <c r="P36" s="57">
        <f t="shared" si="8"/>
        <v>-701</v>
      </c>
    </row>
    <row r="37" spans="1:16" ht="19.149999999999999" customHeight="1">
      <c r="A37" s="60" t="s">
        <v>53</v>
      </c>
      <c r="B37" s="160" t="s">
        <v>54</v>
      </c>
      <c r="C37" s="161"/>
      <c r="D37" s="116"/>
      <c r="E37" s="163"/>
      <c r="F37" s="163"/>
      <c r="G37" s="117"/>
      <c r="H37" s="116" t="s">
        <v>55</v>
      </c>
      <c r="I37" s="117"/>
      <c r="J37" s="116" t="s">
        <v>55</v>
      </c>
      <c r="K37" s="148"/>
      <c r="L37" s="153">
        <v>0</v>
      </c>
      <c r="M37" s="154"/>
      <c r="N37" s="164">
        <v>390</v>
      </c>
      <c r="O37" s="165"/>
      <c r="P37" s="57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25CDBD96-678A-4A29-A3A3-CC254FF9E3CA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2025-12-31T13:56:00Z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