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Hawaiian Bros/Hawaiian Bros - Edwardsville MO/2 PROJECT DOCUMENTS/"/>
    </mc:Choice>
  </mc:AlternateContent>
  <xr:revisionPtr revIDLastSave="23" documentId="13_ncr:1_{B888774D-3C83-41B9-8B1C-1CD895A9BF91}" xr6:coauthVersionLast="47" xr6:coauthVersionMax="47" xr10:uidLastSave="{B2BB9C5E-55D3-4242-8B33-F60D1A0DB73A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<sst xmlns="http://schemas.openxmlformats.org/spreadsheetml/2006/main" count="78" uniqueCount="51">
  <si>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</si>
  <si>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</si>
  <si>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</si>
  <si>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</si>
  <si>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</si>
  <si>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</si>
  <si>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</si>
  <si>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</si>
  <si>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</si>
  <si>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</si>
  <si>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</si>
  <si>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</si>
  <si>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</si>
  <si>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</si>
  <si>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</si>
  <si>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</si>
  <si>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</si>
  <si>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</si>
  <si>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</si>
  <si>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</si>
  <si>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</si>
  <si>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</si>
  <si>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</si>
  <si>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</si>
  <si>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</si>
  <si>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</si>
  <si>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</si>
  <si>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</si>
  <si>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</si>
  <si>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</si>
  <si>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EF-6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</si>
  <si>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</si>
  <si>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</si>
  <si>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</si>
  <si>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</si>
  <si>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</si>
  <si>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</si>
  <si>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</si>
  <si>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</si>
  <si>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</si>
  <si>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</si>
  <si>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</si>
  <si>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</si>
  <si>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</si>
  <si>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</si>
  <si>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</si>
  <si>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HD2</t>
  </si>
  <si>
    <t>HD1 LEFT</t>
  </si>
  <si>
    <t>HD1 RIGHT</t>
  </si>
  <si>
    <t>HD3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</si>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</sst>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2" zoomScale="80" zoomScaleNormal="55" zoomScaleSheetLayoutView="80" workbookViewId="0">
      <selection activeCell="D12" sqref="D1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6"/>
    </row>
    <row r="4" spans="1:21" ht="20.100000000000001" customHeight="1" thickBot="1" x14ac:dyDescent="0.25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31</v>
      </c>
      <c r="J4" s="169"/>
      <c r="K4" s="174" t="s">
        <v>3</v>
      </c>
      <c r="L4" s="175"/>
      <c r="M4" s="172" t="s">
        <v>4</v>
      </c>
      <c r="N4" s="173"/>
      <c r="O4" s="172" t="s">
        <v>43</v>
      </c>
      <c r="P4" s="173"/>
      <c r="Q4" s="7"/>
      <c r="R4" s="63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">
      <c r="A6" s="73" t="s">
        <v>26</v>
      </c>
      <c r="B6" s="71" t="s">
        <v>44</v>
      </c>
      <c r="C6" s="23">
        <v>4000</v>
      </c>
      <c r="D6" s="24"/>
      <c r="E6" s="23">
        <f t="shared" ref="E6:F7" si="0">C6-G6</f>
        <v>2400</v>
      </c>
      <c r="F6" s="24">
        <f t="shared" si="0"/>
        <v>0</v>
      </c>
      <c r="G6" s="25">
        <v>1600</v>
      </c>
      <c r="H6" s="26"/>
      <c r="I6" s="27">
        <f>G6/C6</f>
        <v>0.4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">
      <c r="A7" s="74" t="s">
        <v>27</v>
      </c>
      <c r="B7" s="72" t="s">
        <v>45</v>
      </c>
      <c r="C7" s="35">
        <v>3200</v>
      </c>
      <c r="D7" s="36"/>
      <c r="E7" s="35">
        <f t="shared" si="0"/>
        <v>0</v>
      </c>
      <c r="F7" s="36">
        <f t="shared" si="0"/>
        <v>0</v>
      </c>
      <c r="G7" s="37">
        <v>3200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">
      <c r="A8" s="74" t="s">
        <v>32</v>
      </c>
      <c r="B8" s="72" t="s">
        <v>45</v>
      </c>
      <c r="C8" s="35">
        <v>2600</v>
      </c>
      <c r="D8" s="36"/>
      <c r="E8" s="35">
        <f t="shared" ref="E8" si="2">C8-G8</f>
        <v>1150</v>
      </c>
      <c r="F8" s="36">
        <f t="shared" ref="F8" si="3">D8-H8</f>
        <v>0</v>
      </c>
      <c r="G8" s="37">
        <v>1450</v>
      </c>
      <c r="H8" s="38"/>
      <c r="I8" s="39">
        <f t="shared" ref="I8" si="4">G8/C8</f>
        <v>0.55769230769230771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21" ht="20.100000000000001" customHeight="1" x14ac:dyDescent="0.2">
      <c r="A9" s="74" t="s">
        <v>10</v>
      </c>
      <c r="B9" s="72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1115</v>
      </c>
      <c r="N9" s="51"/>
      <c r="O9" s="45"/>
      <c r="P9" s="46"/>
      <c r="Q9" s="62"/>
      <c r="R9" s="67"/>
    </row>
    <row r="10" spans="1:21" ht="20.100000000000001" customHeight="1" x14ac:dyDescent="0.2">
      <c r="A10" s="74" t="s">
        <v>11</v>
      </c>
      <c r="B10" s="72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1455</v>
      </c>
      <c r="N10" s="51"/>
      <c r="O10" s="45"/>
      <c r="P10" s="46"/>
      <c r="Q10" s="62"/>
      <c r="R10" s="67"/>
    </row>
    <row r="11" spans="1:21" ht="20.100000000000001" customHeight="1" x14ac:dyDescent="0.2">
      <c r="A11" s="74" t="s">
        <v>28</v>
      </c>
      <c r="B11" s="72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1455</v>
      </c>
      <c r="N11" s="51"/>
      <c r="O11" s="45"/>
      <c r="P11" s="46"/>
      <c r="Q11" s="62"/>
      <c r="R11" s="67"/>
    </row>
    <row r="12" spans="1:21" ht="20.100000000000001" customHeight="1" x14ac:dyDescent="0.2">
      <c r="A12" s="74" t="s">
        <v>29</v>
      </c>
      <c r="B12" s="72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2025</v>
      </c>
      <c r="N12" s="51"/>
      <c r="O12" s="45"/>
      <c r="P12" s="46"/>
      <c r="Q12" s="62"/>
      <c r="R12" s="67"/>
    </row>
    <row r="13" spans="1:21" ht="20.100000000000001" customHeight="1" thickBot="1" x14ac:dyDescent="0.25">
      <c r="A13" s="74" t="s">
        <v>30</v>
      </c>
      <c r="B13" s="72" t="s">
        <v>50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225</v>
      </c>
      <c r="P13" s="51"/>
      <c r="Q13" s="62"/>
      <c r="R13" s="67"/>
    </row>
    <row r="14" spans="1:21" ht="20.100000000000001" customHeight="1" thickBot="1" x14ac:dyDescent="0.25">
      <c r="A14" s="178" t="s">
        <v>33</v>
      </c>
      <c r="B14" s="179"/>
      <c r="C14" s="75">
        <f>SUM(C6:C13)</f>
        <v>9800</v>
      </c>
      <c r="D14" s="76">
        <f>SUM(D6:D13)</f>
        <v>0</v>
      </c>
      <c r="E14" s="75">
        <f>SUM(E6:E13)</f>
        <v>3550</v>
      </c>
      <c r="F14" s="76">
        <f>SUM(F6:F13)</f>
        <v>0</v>
      </c>
      <c r="G14" s="77">
        <f>SUM(G6:G13)</f>
        <v>6250</v>
      </c>
      <c r="H14" s="78">
        <f>SUM(H6:H13)</f>
        <v>0</v>
      </c>
      <c r="I14" s="79"/>
      <c r="J14" s="80"/>
      <c r="K14" s="77">
        <f>SUM(K6:K13)</f>
        <v>0</v>
      </c>
      <c r="L14" s="78">
        <f>SUM(L6:L13)</f>
        <v>0</v>
      </c>
      <c r="M14" s="102">
        <f>SUM(M6:M13)</f>
        <v>6050</v>
      </c>
      <c r="N14" s="81">
        <f>SUM(N6:N13)</f>
        <v>0</v>
      </c>
      <c r="O14" s="82">
        <f>SUM(O6:O13)</f>
        <v>225</v>
      </c>
      <c r="P14" s="83">
        <f>SUM(P6:P13)</f>
        <v>0</v>
      </c>
      <c r="Q14" s="53"/>
      <c r="R14" s="67"/>
    </row>
    <row r="15" spans="1:21" ht="20.100000000000001" customHeight="1" thickBot="1" x14ac:dyDescent="0.25">
      <c r="A15" s="64"/>
      <c r="B15" s="54"/>
      <c r="C15" s="54"/>
      <c r="D15" s="54"/>
      <c r="E15" s="54"/>
      <c r="F15" s="65"/>
      <c r="G15" s="65"/>
      <c r="H15" s="70"/>
      <c r="I15" s="70"/>
      <c r="J15" s="65"/>
      <c r="K15" s="65"/>
      <c r="L15" s="66"/>
      <c r="M15" s="66"/>
      <c r="N15" s="66"/>
      <c r="O15" s="66"/>
      <c r="P15" s="53"/>
      <c r="Q15" s="67"/>
    </row>
    <row r="16" spans="1:21" ht="20.100000000000001" customHeight="1" thickBot="1" x14ac:dyDescent="0.25">
      <c r="A16" s="97" t="s">
        <v>34</v>
      </c>
      <c r="B16" s="84"/>
      <c r="C16" s="84"/>
      <c r="D16" s="84"/>
      <c r="F16" s="146" t="s">
        <v>12</v>
      </c>
      <c r="G16" s="147"/>
      <c r="H16" s="120" t="s">
        <v>37</v>
      </c>
      <c r="I16" s="121"/>
      <c r="J16" s="122"/>
      <c r="L16" s="96" t="s">
        <v>39</v>
      </c>
      <c r="M16" s="85"/>
      <c r="N16" s="85"/>
      <c r="O16" s="85"/>
      <c r="P16" s="85"/>
      <c r="R16" s="1" t="b">
        <f>T16=U16</f>
        <v>0</v>
      </c>
      <c r="T16" s="1" t="b">
        <f>C20&lt;0</f>
        <v>1</v>
      </c>
      <c r="U16" s="1" t="b">
        <f>D20&lt;0</f>
        <v>0</v>
      </c>
    </row>
    <row r="17" spans="1:21" ht="18.75" customHeight="1" thickBot="1" x14ac:dyDescent="0.25">
      <c r="A17" s="138" t="s">
        <v>33</v>
      </c>
      <c r="B17" s="139"/>
      <c r="C17" s="87" t="s">
        <v>7</v>
      </c>
      <c r="D17" s="88" t="s">
        <v>8</v>
      </c>
      <c r="F17" s="148"/>
      <c r="G17" s="149"/>
      <c r="H17" s="123"/>
      <c r="I17" s="124"/>
      <c r="J17" s="125"/>
      <c r="L17" s="117" t="s">
        <v>42</v>
      </c>
      <c r="M17" s="117"/>
      <c r="N17" s="117"/>
      <c r="O17" s="117"/>
      <c r="P17" s="99">
        <f>IF(R16=TRUE, 1, 0)</f>
        <v>0</v>
      </c>
    </row>
    <row r="18" spans="1:21" ht="18.75" customHeight="1" x14ac:dyDescent="0.2">
      <c r="A18" s="140" t="s">
        <v>36</v>
      </c>
      <c r="B18" s="141"/>
      <c r="C18" s="89">
        <f>G14+K14</f>
        <v>6250</v>
      </c>
      <c r="D18" s="90">
        <f>H14+L14</f>
        <v>0</v>
      </c>
      <c r="F18" s="187" t="s">
        <v>13</v>
      </c>
      <c r="G18" s="188"/>
      <c r="H18" s="129"/>
      <c r="I18" s="130"/>
      <c r="J18" s="131"/>
      <c r="L18" s="118"/>
      <c r="M18" s="118"/>
      <c r="N18" s="118"/>
      <c r="O18" s="118"/>
      <c r="P18" s="101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42" t="s">
        <v>35</v>
      </c>
      <c r="B19" s="143"/>
      <c r="C19" s="93">
        <f>M14+O14</f>
        <v>6275</v>
      </c>
      <c r="D19" s="94">
        <f>N14+P14</f>
        <v>0</v>
      </c>
      <c r="F19" s="189" t="s">
        <v>14</v>
      </c>
      <c r="G19" s="190"/>
      <c r="H19" s="132"/>
      <c r="I19" s="133"/>
      <c r="J19" s="134"/>
      <c r="L19" s="119" t="s">
        <v>40</v>
      </c>
      <c r="M19" s="119"/>
      <c r="N19" s="119"/>
      <c r="O19" s="119"/>
      <c r="P19" s="100" t="e">
        <f>IF(R18=TRUE, 1, 0)</f>
        <v>#DIV/0!</v>
      </c>
    </row>
    <row r="20" spans="1:21" ht="18.75" customHeight="1" thickBot="1" x14ac:dyDescent="0.3">
      <c r="A20" s="144" t="s">
        <v>18</v>
      </c>
      <c r="B20" s="145"/>
      <c r="C20" s="91">
        <f>C18-C19</f>
        <v>-25</v>
      </c>
      <c r="D20" s="92">
        <f>D18-D19</f>
        <v>0</v>
      </c>
      <c r="F20" s="150" t="s">
        <v>15</v>
      </c>
      <c r="G20" s="151"/>
      <c r="H20" s="135"/>
      <c r="I20" s="136"/>
      <c r="J20" s="137"/>
      <c r="L20" s="118"/>
      <c r="M20" s="118"/>
      <c r="N20" s="118"/>
      <c r="O20" s="118"/>
      <c r="P20" s="101"/>
      <c r="R20" s="1" t="e">
        <f>AND(H21&gt;=-0.02, H21&lt;=0.02)</f>
        <v>#DIV/0!</v>
      </c>
    </row>
    <row r="21" spans="1:21" ht="16.5" customHeight="1" thickBot="1" x14ac:dyDescent="0.25">
      <c r="F21" s="203" t="s">
        <v>16</v>
      </c>
      <c r="G21" s="204"/>
      <c r="H21" s="126" t="e">
        <f>AVERAGE(H18:J20)</f>
        <v>#DIV/0!</v>
      </c>
      <c r="I21" s="127"/>
      <c r="J21" s="128"/>
      <c r="L21" s="115" t="s">
        <v>41</v>
      </c>
      <c r="M21" s="115"/>
      <c r="N21" s="115"/>
      <c r="O21" s="115"/>
      <c r="P21" s="95" t="e">
        <f>IF(R20=TRUE, 1, 0)</f>
        <v>#DIV/0!</v>
      </c>
    </row>
    <row r="22" spans="1:21" ht="13.7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15"/>
      <c r="M22" s="115"/>
      <c r="N22" s="115"/>
      <c r="O22" s="115"/>
      <c r="P22" s="98"/>
    </row>
    <row r="23" spans="1:21" ht="13.7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6"/>
      <c r="M23" s="56"/>
      <c r="N23" s="57"/>
      <c r="O23" s="57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3"/>
      <c r="Q25" s="68"/>
    </row>
    <row r="26" spans="1:21" ht="20.100000000000001" customHeight="1" x14ac:dyDescent="0.2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/>
      <c r="Q26" s="68"/>
    </row>
    <row r="27" spans="1:21" ht="20.100000000000001" customHeight="1" thickBot="1" x14ac:dyDescent="0.25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9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00" t="s">
        <v>19</v>
      </c>
      <c r="B30" s="201"/>
      <c r="C30" s="201"/>
      <c r="D30" s="201"/>
      <c r="E30" s="201"/>
      <c r="F30" s="202"/>
      <c r="G30" s="54"/>
      <c r="H30" s="54"/>
      <c r="I30" s="54"/>
      <c r="J30" s="54"/>
      <c r="K30" s="54"/>
      <c r="L30" s="54"/>
      <c r="M30" s="54"/>
      <c r="N30" s="54"/>
      <c r="O30" s="54"/>
      <c r="P30" s="53"/>
      <c r="Q30" s="55"/>
    </row>
    <row r="31" spans="1:21" ht="19.149999999999999" customHeight="1" thickBot="1" x14ac:dyDescent="0.25">
      <c r="A31" s="5" t="s">
        <v>6</v>
      </c>
      <c r="B31" s="155" t="s">
        <v>24</v>
      </c>
      <c r="C31" s="156"/>
      <c r="D31" s="157" t="s">
        <v>23</v>
      </c>
      <c r="E31" s="158"/>
      <c r="F31" s="158"/>
      <c r="G31" s="159"/>
      <c r="H31" s="157" t="s">
        <v>20</v>
      </c>
      <c r="I31" s="159"/>
      <c r="J31" s="158" t="s">
        <v>21</v>
      </c>
      <c r="K31" s="158"/>
      <c r="L31" s="186" t="s">
        <v>3</v>
      </c>
      <c r="M31" s="186"/>
      <c r="N31" s="182" t="s">
        <v>4</v>
      </c>
      <c r="O31" s="183"/>
      <c r="P31" s="59" t="s">
        <v>22</v>
      </c>
    </row>
    <row r="32" spans="1:21" ht="18.75" customHeight="1" thickBot="1" x14ac:dyDescent="0.25">
      <c r="A32" s="60" t="s">
        <v>25</v>
      </c>
      <c r="B32" s="153"/>
      <c r="C32" s="154"/>
      <c r="D32" s="160"/>
      <c r="E32" s="161"/>
      <c r="F32" s="161"/>
      <c r="G32" s="162"/>
      <c r="H32" s="160"/>
      <c r="I32" s="162"/>
      <c r="J32" s="166"/>
      <c r="K32" s="167"/>
      <c r="L32" s="164"/>
      <c r="M32" s="165"/>
      <c r="N32" s="184"/>
      <c r="O32" s="185"/>
      <c r="P32" s="58">
        <f t="shared" ref="P32:P40" si="6">L32-N32</f>
        <v>0</v>
      </c>
    </row>
    <row r="33" spans="1:16" ht="18.75" customHeight="1" thickBot="1" x14ac:dyDescent="0.25">
      <c r="A33" s="61" t="s">
        <v>25</v>
      </c>
      <c r="B33" s="152"/>
      <c r="C33" s="152"/>
      <c r="D33" s="107"/>
      <c r="E33" s="108"/>
      <c r="F33" s="108"/>
      <c r="G33" s="109"/>
      <c r="H33" s="107"/>
      <c r="I33" s="109"/>
      <c r="J33" s="180"/>
      <c r="K33" s="181"/>
      <c r="L33" s="164"/>
      <c r="M33" s="165"/>
      <c r="N33" s="184"/>
      <c r="O33" s="185"/>
      <c r="P33" s="58">
        <f t="shared" si="6"/>
        <v>0</v>
      </c>
    </row>
    <row r="34" spans="1:16" ht="19.149999999999999" customHeight="1" thickBot="1" x14ac:dyDescent="0.25">
      <c r="A34" s="61" t="s">
        <v>25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63"/>
      <c r="L34" s="110"/>
      <c r="M34" s="111"/>
      <c r="N34" s="103"/>
      <c r="O34" s="104"/>
      <c r="P34" s="58">
        <f t="shared" si="6"/>
        <v>0</v>
      </c>
    </row>
    <row r="35" spans="1:16" ht="19.5" customHeight="1" thickBot="1" x14ac:dyDescent="0.25">
      <c r="A35" s="60" t="s">
        <v>25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8">
        <f t="shared" si="6"/>
        <v>0</v>
      </c>
    </row>
    <row r="36" spans="1:16" ht="19.5" customHeight="1" thickBot="1" x14ac:dyDescent="0.25">
      <c r="A36" s="61" t="s">
        <v>25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6"/>
        <v>0</v>
      </c>
    </row>
    <row r="37" spans="1:16" ht="19.5" customHeight="1" thickBot="1" x14ac:dyDescent="0.25">
      <c r="A37" s="61" t="s">
        <v>25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6"/>
        <v>0</v>
      </c>
    </row>
    <row r="38" spans="1:16" ht="19.5" customHeight="1" thickBot="1" x14ac:dyDescent="0.25">
      <c r="A38" s="60" t="s">
        <v>25</v>
      </c>
      <c r="B38" s="112"/>
      <c r="C38" s="113"/>
      <c r="D38" s="105"/>
      <c r="E38" s="114"/>
      <c r="F38" s="114"/>
      <c r="G38" s="106"/>
      <c r="H38" s="105"/>
      <c r="I38" s="106"/>
      <c r="J38" s="105"/>
      <c r="K38" s="106"/>
      <c r="L38" s="110"/>
      <c r="M38" s="111"/>
      <c r="N38" s="103"/>
      <c r="O38" s="104"/>
      <c r="P38" s="58">
        <f t="shared" si="6"/>
        <v>0</v>
      </c>
    </row>
    <row r="39" spans="1:16" ht="19.5" customHeight="1" thickBot="1" x14ac:dyDescent="0.25">
      <c r="A39" s="61" t="s">
        <v>25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6"/>
        <v>0</v>
      </c>
    </row>
    <row r="40" spans="1:16" ht="18.75" customHeight="1" x14ac:dyDescent="0.2">
      <c r="A40" s="61" t="s">
        <v>25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6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2022-09-22T17:16:47Z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