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ear\Downloads\"/>
    </mc:Choice>
  </mc:AlternateContent>
  <xr:revisionPtr revIDLastSave="0" documentId="13_ncr:1_{64F75EE6-32AE-432D-BA81-8847218AC7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<sst xmlns="http://schemas.openxmlformats.org/spreadsheetml/2006/main" count="73" uniqueCount="47">
  <si>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</si>
  <si>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</si>
  <si>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</si>
  <si>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</si>
  <si>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</si>
  <si>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</si>
  <si>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</si>
  <si>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</si>
  <si>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</si>
  <si>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</si>
  <si>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</si>
  <si>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</si>
  <si>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</si>
  <si>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</si>
  <si>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</si>
  <si>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</si>
  <si>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</si>
  <si>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</si>
  <si>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</si>
  <si>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</si>
  <si>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</si>
  <si>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</si>
  <si>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</si>
  <si>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</si>
  <si>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</si>
  <si>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</si>
  <si>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</si>
  <si>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</si>
  <si>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</si>
  <si>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</si>
  <si>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</si>
  <si>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</si>
  <si>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</si>
  <si>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</si>
  <si>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</si>
  <si>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</si>
  <si>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</si>
  <si>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</si>
  <si>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</si>
  <si>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</si>
  <si>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</si>
  <si>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</si>
  <si>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 Room</t>
  </si>
  <si>
    <t>Kitchen</t>
  </si>
  <si>
    <t>Cookline</t>
  </si>
  <si>
    <t>Bathroom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</si>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</sst>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190" zoomScaleNormal="55" zoomScaleSheetLayoutView="190" workbookViewId="0">
      <selection activeCell="B10" sqref="B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30</v>
      </c>
      <c r="J4" s="168"/>
      <c r="K4" s="173" t="s">
        <v>3</v>
      </c>
      <c r="L4" s="174"/>
      <c r="M4" s="171" t="s">
        <v>4</v>
      </c>
      <c r="N4" s="172"/>
      <c r="O4" s="171" t="s">
        <v>41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28</v>
      </c>
      <c r="B6" s="70" t="s">
        <v>42</v>
      </c>
      <c r="C6" s="23">
        <v>3400</v>
      </c>
      <c r="D6" s="24"/>
      <c r="E6" s="23">
        <f t="shared" ref="E6:F7" si="0">C6-G6</f>
        <v>3050</v>
      </c>
      <c r="F6" s="24">
        <v>0</v>
      </c>
      <c r="G6" s="25">
        <v>350</v>
      </c>
      <c r="H6" s="26"/>
      <c r="I6" s="27">
        <f>G6/C6</f>
        <v>0.10294117647058823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29</v>
      </c>
      <c r="B7" s="71" t="s">
        <v>43</v>
      </c>
      <c r="C7" s="35">
        <v>2400</v>
      </c>
      <c r="D7" s="36"/>
      <c r="E7" s="35">
        <f t="shared" si="0"/>
        <v>1900</v>
      </c>
      <c r="F7" s="36">
        <f t="shared" si="0"/>
        <v>0</v>
      </c>
      <c r="G7" s="37">
        <v>500</v>
      </c>
      <c r="H7" s="38"/>
      <c r="I7" s="39">
        <f t="shared" ref="I7:J7" si="1">G7/C7</f>
        <v>0.20833333333333334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13</v>
      </c>
      <c r="B8" s="71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1965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">
      <c r="A9" s="73" t="s">
        <v>11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2275</v>
      </c>
      <c r="N9" s="51"/>
      <c r="O9" s="45"/>
      <c r="P9" s="46"/>
      <c r="Q9" s="61"/>
      <c r="R9" s="66"/>
    </row>
    <row r="10" spans="1:21" ht="20.100000000000001" customHeight="1" thickBot="1" x14ac:dyDescent="0.25">
      <c r="A10" s="73" t="s">
        <v>12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250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77" t="s">
        <v>31</v>
      </c>
      <c r="B11" s="178"/>
      <c r="C11" s="74">
        <f>SUM(C6:C10)</f>
        <v>5800</v>
      </c>
      <c r="D11" s="75">
        <f>SUM(D6:D10)</f>
        <v>0</v>
      </c>
      <c r="E11" s="74">
        <f>SUM(E6:E10)</f>
        <v>4950</v>
      </c>
      <c r="F11" s="75">
        <f>SUM(F6:F10)</f>
        <v>0</v>
      </c>
      <c r="G11" s="76">
        <f>SUM(G6:G10)</f>
        <v>850</v>
      </c>
      <c r="H11" s="77">
        <f>SUM(H6:H10)</f>
        <v>0</v>
      </c>
      <c r="I11" s="78"/>
      <c r="J11" s="79"/>
      <c r="K11" s="76">
        <f>SUM(K6:K10)</f>
        <v>1965</v>
      </c>
      <c r="L11" s="77">
        <f>SUM(L6:L10)</f>
        <v>0</v>
      </c>
      <c r="M11" s="101">
        <f>SUM(M6:M10)</f>
        <v>2525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00000000000001" customHeight="1" thickBot="1" x14ac:dyDescent="0.25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5">
      <c r="A13" s="96" t="s">
        <v>32</v>
      </c>
      <c r="B13" s="83"/>
      <c r="C13" s="83"/>
      <c r="D13" s="83"/>
      <c r="F13" s="145" t="s">
        <v>14</v>
      </c>
      <c r="G13" s="146"/>
      <c r="H13" s="119" t="s">
        <v>35</v>
      </c>
      <c r="I13" s="120"/>
      <c r="J13" s="121"/>
      <c r="L13" s="95" t="s">
        <v>37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7" t="s">
        <v>31</v>
      </c>
      <c r="B14" s="138"/>
      <c r="C14" s="86" t="s">
        <v>7</v>
      </c>
      <c r="D14" s="87" t="s">
        <v>8</v>
      </c>
      <c r="F14" s="147"/>
      <c r="G14" s="148"/>
      <c r="H14" s="122"/>
      <c r="I14" s="123"/>
      <c r="J14" s="124"/>
      <c r="L14" s="116" t="s">
        <v>40</v>
      </c>
      <c r="M14" s="116"/>
      <c r="N14" s="116"/>
      <c r="O14" s="116"/>
      <c r="P14" s="98">
        <f>IF(R13=TRUE, 1, 0)</f>
        <v>1</v>
      </c>
    </row>
    <row r="15" spans="1:21" ht="18.75" customHeight="1" x14ac:dyDescent="0.2">
      <c r="A15" s="139" t="s">
        <v>34</v>
      </c>
      <c r="B15" s="140"/>
      <c r="C15" s="88">
        <f>G11+K11</f>
        <v>2815</v>
      </c>
      <c r="D15" s="89">
        <f>H11+L11</f>
        <v>0</v>
      </c>
      <c r="F15" s="186" t="s">
        <v>15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1" t="s">
        <v>33</v>
      </c>
      <c r="B16" s="142"/>
      <c r="C16" s="92">
        <f>M11+O11</f>
        <v>2525</v>
      </c>
      <c r="D16" s="93">
        <f>N11+P11</f>
        <v>0</v>
      </c>
      <c r="F16" s="188" t="s">
        <v>16</v>
      </c>
      <c r="G16" s="189"/>
      <c r="H16" s="131"/>
      <c r="I16" s="132"/>
      <c r="J16" s="133"/>
      <c r="L16" s="118" t="s">
        <v>38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">
      <c r="A17" s="143" t="s">
        <v>20</v>
      </c>
      <c r="B17" s="144"/>
      <c r="C17" s="90">
        <f>C15-C16</f>
        <v>290</v>
      </c>
      <c r="D17" s="91">
        <f>D15-D16</f>
        <v>0</v>
      </c>
      <c r="F17" s="149" t="s">
        <v>17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25">
      <c r="F18" s="202" t="s">
        <v>18</v>
      </c>
      <c r="G18" s="203"/>
      <c r="H18" s="125" t="e">
        <f>AVERAGE(H15:J17)</f>
        <v>#DIV/0!</v>
      </c>
      <c r="I18" s="126"/>
      <c r="J18" s="127"/>
      <c r="L18" s="114" t="s">
        <v>39</v>
      </c>
      <c r="M18" s="114"/>
      <c r="N18" s="114"/>
      <c r="O18" s="114"/>
      <c r="P18" s="94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99" t="s">
        <v>21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25">
      <c r="A28" s="5" t="s">
        <v>6</v>
      </c>
      <c r="B28" s="154" t="s">
        <v>26</v>
      </c>
      <c r="C28" s="155"/>
      <c r="D28" s="156" t="s">
        <v>25</v>
      </c>
      <c r="E28" s="157"/>
      <c r="F28" s="157"/>
      <c r="G28" s="158"/>
      <c r="H28" s="156" t="s">
        <v>22</v>
      </c>
      <c r="I28" s="158"/>
      <c r="J28" s="157" t="s">
        <v>23</v>
      </c>
      <c r="K28" s="157"/>
      <c r="L28" s="185" t="s">
        <v>3</v>
      </c>
      <c r="M28" s="185"/>
      <c r="N28" s="181" t="s">
        <v>4</v>
      </c>
      <c r="O28" s="182"/>
      <c r="P28" s="58" t="s">
        <v>24</v>
      </c>
    </row>
    <row r="29" spans="1:18" ht="18.75" customHeight="1" thickBot="1" x14ac:dyDescent="0.25">
      <c r="A29" s="59" t="s">
        <v>27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25">
      <c r="A30" s="60" t="s">
        <v>27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149999999999999" customHeight="1" thickBot="1" x14ac:dyDescent="0.25">
      <c r="A31" s="60" t="s">
        <v>27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25">
      <c r="A32" s="59" t="s">
        <v>27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25">
      <c r="A33" s="60" t="s">
        <v>27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25">
      <c r="A34" s="60" t="s">
        <v>27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25">
      <c r="A35" s="59" t="s">
        <v>27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25">
      <c r="A36" s="60" t="s">
        <v>27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">
      <c r="A37" s="60" t="s">
        <v>27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Ben Searles</cp:lastModifiedBy>
  <cp:revision/>
  <cp:lastPrinted>2017-11-15T17:23:59Z</cp:lastPrinted>
  <dcterms:created xsi:type="dcterms:W3CDTF">2015-11-16T19:09:52Z</dcterms:created>
  <dcterms:modified xsi:type="dcterms:W3CDTF">2024-06-12T13:03:12Z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