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408 INDIANOPOLIS, IN/PROJECT DOCUMENTS/"/>
    </mc:Choice>
  </mc:AlternateContent>
  <xr:revisionPtr revIDLastSave="0" documentId="14_{74C2BBD7-955F-442D-A3AF-EB990DB676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<sst xmlns="http://schemas.openxmlformats.org/spreadsheetml/2006/main" count="75" uniqueCount="48">
  <si>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</si>
  <si>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</si>
  <si>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</si>
  <si>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</si>
  <si>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</si>
  <si>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</si>
  <si>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</si>
  <si>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</si>
  <si>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</si>
  <si>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</si>
  <si>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</si>
  <si>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</si>
  <si>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</si>
  <si>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</si>
  <si>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</si>
  <si>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</si>
  <si>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</si>
  <si>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</si>
  <si>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</si>
  <si>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</si>
  <si>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</si>
  <si>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</si>
  <si>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</si>
  <si>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</si>
  <si>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</si>
  <si>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</si>
  <si>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</si>
  <si>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</si>
  <si>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</si>
  <si>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</si>
  <si>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</si>
  <si>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</si>
  <si>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</si>
  <si>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</si>
  <si>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</si>
  <si>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</si>
  <si>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</si>
  <si>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</si>
  <si>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</si>
  <si>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</si>
  <si>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</si>
  <si>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TRASH ROOM</t>
  </si>
  <si>
    <t>RESTROOMS</t>
  </si>
  <si>
    <t>DELI</t>
  </si>
  <si>
    <t>RETAIL</t>
  </si>
  <si>
    <t xml:space="preserve"> </t>
  </si>
  <si>
    <t>EF-2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</si>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</sst>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80" workbookViewId="0">
      <selection activeCell="F1" sqref="F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28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25</v>
      </c>
      <c r="B6" s="70" t="s">
        <v>47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26</v>
      </c>
      <c r="B7" s="71" t="s">
        <v>43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29</v>
      </c>
      <c r="B8" s="71" t="s">
        <v>44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 t="s">
        <v>45</v>
      </c>
      <c r="N9" s="44"/>
      <c r="O9" s="204">
        <v>375</v>
      </c>
      <c r="P9" s="205"/>
      <c r="Q9" s="61"/>
      <c r="R9" s="66"/>
    </row>
    <row r="10" spans="1:21" ht="20.149999999999999" customHeight="1" x14ac:dyDescent="0.25">
      <c r="A10" s="73" t="s">
        <v>46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204">
        <v>400</v>
      </c>
      <c r="P10" s="205"/>
      <c r="Q10" s="61"/>
      <c r="R10" s="66"/>
    </row>
    <row r="11" spans="1:21" ht="20.149999999999999" customHeight="1" thickBot="1" x14ac:dyDescent="0.3">
      <c r="A11" s="73" t="s">
        <v>27</v>
      </c>
      <c r="B11" s="71" t="s">
        <v>41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/>
      <c r="Q11" s="61"/>
      <c r="R11" s="66"/>
    </row>
    <row r="12" spans="1:21" ht="20.149999999999999" customHeight="1" thickBot="1" x14ac:dyDescent="0.3">
      <c r="A12" s="102" t="s">
        <v>30</v>
      </c>
      <c r="B12" s="103"/>
      <c r="C12" s="74">
        <f t="shared" ref="C12:H12" si="6">SUM(C6:C11)</f>
        <v>10300</v>
      </c>
      <c r="D12" s="75">
        <f t="shared" si="6"/>
        <v>0</v>
      </c>
      <c r="E12" s="74">
        <f t="shared" si="6"/>
        <v>9020</v>
      </c>
      <c r="F12" s="75">
        <f t="shared" si="6"/>
        <v>0</v>
      </c>
      <c r="G12" s="76">
        <f t="shared" si="6"/>
        <v>1280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0</v>
      </c>
      <c r="N12" s="80">
        <f t="shared" si="7"/>
        <v>0</v>
      </c>
      <c r="O12" s="81">
        <f t="shared" si="7"/>
        <v>975</v>
      </c>
      <c r="P12" s="82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31</v>
      </c>
      <c r="B14" s="83"/>
      <c r="C14" s="83"/>
      <c r="D14" s="83"/>
      <c r="F14" s="195" t="s">
        <v>11</v>
      </c>
      <c r="G14" s="196"/>
      <c r="H14" s="169" t="s">
        <v>34</v>
      </c>
      <c r="I14" s="170"/>
      <c r="J14" s="171"/>
      <c r="L14" s="95" t="s">
        <v>36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30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39</v>
      </c>
      <c r="M15" s="166"/>
      <c r="N15" s="166"/>
      <c r="O15" s="166"/>
      <c r="P15" s="98">
        <f>IF(R14=TRUE, 1, 0)</f>
        <v>1</v>
      </c>
    </row>
    <row r="16" spans="1:21" ht="18.75" customHeight="1" x14ac:dyDescent="0.35">
      <c r="A16" s="189" t="s">
        <v>33</v>
      </c>
      <c r="B16" s="190"/>
      <c r="C16" s="88">
        <f>G12+K12</f>
        <v>1280</v>
      </c>
      <c r="D16" s="89">
        <f>H12+L12</f>
        <v>0</v>
      </c>
      <c r="F16" s="118" t="s">
        <v>12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1" t="s">
        <v>32</v>
      </c>
      <c r="B17" s="192"/>
      <c r="C17" s="92">
        <f>M12+O12</f>
        <v>975</v>
      </c>
      <c r="D17" s="93">
        <f>N12+P12</f>
        <v>0</v>
      </c>
      <c r="F17" s="120" t="s">
        <v>13</v>
      </c>
      <c r="G17" s="121"/>
      <c r="H17" s="181"/>
      <c r="I17" s="182"/>
      <c r="J17" s="183"/>
      <c r="L17" s="168" t="s">
        <v>37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4">
      <c r="A18" s="193" t="s">
        <v>17</v>
      </c>
      <c r="B18" s="194"/>
      <c r="C18" s="90">
        <f>C16-C17</f>
        <v>305</v>
      </c>
      <c r="D18" s="91">
        <f>D16-D17</f>
        <v>0</v>
      </c>
      <c r="F18" s="199" t="s">
        <v>14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15</v>
      </c>
      <c r="G19" s="135"/>
      <c r="H19" s="175" t="e">
        <f>AVERAGE(H16:J18)</f>
        <v>#DIV/0!</v>
      </c>
      <c r="I19" s="176"/>
      <c r="J19" s="177"/>
      <c r="L19" s="164" t="s">
        <v>38</v>
      </c>
      <c r="M19" s="164"/>
      <c r="N19" s="164"/>
      <c r="O19" s="16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49999999999999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49999999999999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1" t="s">
        <v>18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7" t="s">
        <v>23</v>
      </c>
      <c r="C29" s="158"/>
      <c r="D29" s="112" t="s">
        <v>22</v>
      </c>
      <c r="E29" s="114"/>
      <c r="F29" s="114"/>
      <c r="G29" s="113"/>
      <c r="H29" s="112" t="s">
        <v>19</v>
      </c>
      <c r="I29" s="113"/>
      <c r="J29" s="114" t="s">
        <v>20</v>
      </c>
      <c r="K29" s="114"/>
      <c r="L29" s="115" t="s">
        <v>3</v>
      </c>
      <c r="M29" s="115"/>
      <c r="N29" s="108" t="s">
        <v>4</v>
      </c>
      <c r="O29" s="109"/>
      <c r="P29" s="58" t="s">
        <v>21</v>
      </c>
    </row>
    <row r="30" spans="1:18" ht="18.75" customHeight="1" thickBot="1" x14ac:dyDescent="0.3">
      <c r="A30" s="59" t="s">
        <v>24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8">L30-N30</f>
        <v>0</v>
      </c>
    </row>
    <row r="31" spans="1:18" ht="18.75" customHeight="1" thickBot="1" x14ac:dyDescent="0.3">
      <c r="A31" s="60" t="s">
        <v>24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8"/>
        <v>0</v>
      </c>
    </row>
    <row r="32" spans="1:18" ht="19.149999999999999" customHeight="1" thickBot="1" x14ac:dyDescent="0.3">
      <c r="A32" s="60" t="s">
        <v>24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59" t="s">
        <v>24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24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24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59" t="s">
        <v>24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8"/>
        <v>0</v>
      </c>
    </row>
    <row r="37" spans="1:16" ht="19.5" customHeight="1" thickBot="1" x14ac:dyDescent="0.3">
      <c r="A37" s="60" t="s">
        <v>24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ht="18.75" customHeight="1" x14ac:dyDescent="0.25">
      <c r="A38" s="60" t="s">
        <v>24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2025-05-15T13:12:41Z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