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408 INDIANOPOLIS, IN/PROJECT DOCUMENTS/"/>
    </mc:Choice>
  </mc:AlternateContent>
  <xr:revisionPtr revIDLastSave="0" documentId="8_{2AC05522-28D5-6842-ABE3-2D1F43A7B3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<sst xmlns="http://schemas.openxmlformats.org/spreadsheetml/2006/main" count="76" uniqueCount="49">
  <si>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</si>
  <si>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</si>
  <si>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</si>
  <si>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</si>
  <si>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</si>
  <si>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</si>
  <si>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</si>
  <si>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</si>
  <si>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</si>
  <si>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</si>
  <si>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</si>
  <si>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</si>
  <si>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</si>
  <si>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</si>
  <si>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</si>
  <si>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</si>
  <si>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</si>
  <si>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</si>
  <si>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</si>
  <si>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</si>
  <si>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</si>
  <si>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</si>
  <si>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</si>
  <si>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</si>
  <si>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</si>
  <si>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</si>
  <si>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</si>
  <si>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</si>
  <si>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</si>
  <si>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</si>
  <si>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</si>
  <si>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</si>
  <si>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</si>
  <si>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</si>
  <si>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</si>
  <si>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</si>
  <si>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</si>
  <si>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</si>
  <si>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</si>
  <si>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</si>
  <si>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</si>
  <si>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TRASH ROOM</t>
  </si>
  <si>
    <t>RESTROOMS</t>
  </si>
  <si>
    <t>DELI</t>
  </si>
  <si>
    <t>RETAIL</t>
  </si>
  <si>
    <t xml:space="preserve"> </t>
  </si>
  <si>
    <t>EF-2</t>
  </si>
  <si>
    <t xml:space="preserve">BOH </t>
  </si>
  <si>
    <t>UNABLE TO RECORD BUILDING PRESSURE. ALL UNITS COULD NOT BE RUN AT THE SAME TIME FOR TEST TO BE TAKEN. EXHAUST FAN DISCONNECTED FROM TEMP POWER WHEN ELECTRICIANS LEFT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</si>
</sst>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topLeftCell="A11" zoomScaleNormal="100" zoomScaleSheetLayoutView="80" workbookViewId="0">
      <selection activeCell="A23" sqref="A23:P25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8.08984375" style="1" bestFit="1" customWidth="1"/>
    <col min="16" max="16" width="10.1132812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2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15">
      <c r="A6" s="72" t="s">
        <v>25</v>
      </c>
      <c r="B6" s="70" t="s">
        <v>47</v>
      </c>
      <c r="C6" s="23">
        <v>4500</v>
      </c>
      <c r="D6" s="24">
        <v>4538</v>
      </c>
      <c r="E6" s="23">
        <f t="shared" ref="E6:F7" si="0">C6-G6</f>
        <v>3800</v>
      </c>
      <c r="F6" s="24">
        <f t="shared" si="0"/>
        <v>3803</v>
      </c>
      <c r="G6" s="25">
        <v>700</v>
      </c>
      <c r="H6" s="26">
        <v>735</v>
      </c>
      <c r="I6" s="27">
        <f>G6/C6</f>
        <v>0.15555555555555556</v>
      </c>
      <c r="J6" s="28">
        <f>H6/D6</f>
        <v>0.16196562362274131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26</v>
      </c>
      <c r="B7" s="71" t="s">
        <v>43</v>
      </c>
      <c r="C7" s="35">
        <v>3400</v>
      </c>
      <c r="D7" s="36">
        <v>3734</v>
      </c>
      <c r="E7" s="35">
        <f t="shared" si="0"/>
        <v>3020</v>
      </c>
      <c r="F7" s="36">
        <f t="shared" si="0"/>
        <v>3329</v>
      </c>
      <c r="G7" s="37">
        <v>380</v>
      </c>
      <c r="H7" s="38">
        <v>405</v>
      </c>
      <c r="I7" s="39">
        <f t="shared" ref="I7:J7" si="1">G7/C7</f>
        <v>0.11176470588235295</v>
      </c>
      <c r="J7" s="40">
        <f t="shared" si="1"/>
        <v>0.10846277450455276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15">
      <c r="A8" s="73" t="s">
        <v>29</v>
      </c>
      <c r="B8" s="71" t="s">
        <v>44</v>
      </c>
      <c r="C8" s="35">
        <v>2400</v>
      </c>
      <c r="D8" s="36">
        <v>376</v>
      </c>
      <c r="E8" s="35">
        <f t="shared" ref="E8" si="2">C8-G8</f>
        <v>2200</v>
      </c>
      <c r="F8" s="36">
        <f t="shared" ref="F8" si="3">D8-H8</f>
        <v>162</v>
      </c>
      <c r="G8" s="37">
        <v>200</v>
      </c>
      <c r="H8" s="38">
        <v>214</v>
      </c>
      <c r="I8" s="39">
        <f t="shared" ref="I8" si="4">G8/C8</f>
        <v>8.3333333333333329E-2</v>
      </c>
      <c r="J8" s="40">
        <f t="shared" ref="J8" si="5">H8/D8</f>
        <v>0.56914893617021278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15">
      <c r="A9" s="73" t="s">
        <v>10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 t="s">
        <v>45</v>
      </c>
      <c r="N9" s="44"/>
      <c r="O9" s="102">
        <v>375</v>
      </c>
      <c r="P9" s="103">
        <v>365</v>
      </c>
      <c r="Q9" s="61"/>
      <c r="R9" s="66"/>
    </row>
    <row r="10" spans="1:21" ht="20.100000000000001" customHeight="1" x14ac:dyDescent="0.15">
      <c r="A10" s="73" t="s">
        <v>46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102">
        <v>400</v>
      </c>
      <c r="P10" s="103">
        <v>384</v>
      </c>
      <c r="Q10" s="61"/>
      <c r="R10" s="66"/>
    </row>
    <row r="11" spans="1:21" ht="20.100000000000001" customHeight="1" thickBot="1" x14ac:dyDescent="0.2">
      <c r="A11" s="73" t="s">
        <v>27</v>
      </c>
      <c r="B11" s="71" t="s">
        <v>41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>
        <v>202</v>
      </c>
      <c r="Q11" s="61"/>
      <c r="R11" s="66"/>
    </row>
    <row r="12" spans="1:21" ht="20.100000000000001" customHeight="1" thickBot="1" x14ac:dyDescent="0.2">
      <c r="A12" s="179" t="s">
        <v>30</v>
      </c>
      <c r="B12" s="180"/>
      <c r="C12" s="74">
        <f t="shared" ref="C12:H12" si="6">SUM(C6:C11)</f>
        <v>10300</v>
      </c>
      <c r="D12" s="75">
        <f t="shared" si="6"/>
        <v>8648</v>
      </c>
      <c r="E12" s="74">
        <f t="shared" si="6"/>
        <v>9020</v>
      </c>
      <c r="F12" s="75">
        <f t="shared" si="6"/>
        <v>7294</v>
      </c>
      <c r="G12" s="76">
        <f t="shared" si="6"/>
        <v>1280</v>
      </c>
      <c r="H12" s="77">
        <f t="shared" si="6"/>
        <v>1354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0</v>
      </c>
      <c r="N12" s="80">
        <f t="shared" si="7"/>
        <v>0</v>
      </c>
      <c r="O12" s="81">
        <f t="shared" si="7"/>
        <v>975</v>
      </c>
      <c r="P12" s="82">
        <f t="shared" si="7"/>
        <v>951</v>
      </c>
      <c r="Q12" s="52"/>
      <c r="R12" s="66"/>
    </row>
    <row r="13" spans="1:21" ht="20.100000000000001" customHeight="1" thickBot="1" x14ac:dyDescent="0.2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">
      <c r="A14" s="96" t="s">
        <v>31</v>
      </c>
      <c r="B14" s="83"/>
      <c r="C14" s="83"/>
      <c r="D14" s="83"/>
      <c r="F14" s="147" t="s">
        <v>11</v>
      </c>
      <c r="G14" s="148"/>
      <c r="H14" s="121" t="s">
        <v>34</v>
      </c>
      <c r="I14" s="122"/>
      <c r="J14" s="123"/>
      <c r="L14" s="95" t="s">
        <v>36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139" t="s">
        <v>30</v>
      </c>
      <c r="B15" s="140"/>
      <c r="C15" s="86" t="s">
        <v>7</v>
      </c>
      <c r="D15" s="87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98">
        <f>IF(R14=TRUE, 1, 0)</f>
        <v>1</v>
      </c>
    </row>
    <row r="16" spans="1:21" ht="18.75" customHeight="1" x14ac:dyDescent="0.15">
      <c r="A16" s="141" t="s">
        <v>33</v>
      </c>
      <c r="B16" s="142"/>
      <c r="C16" s="88">
        <f>G12+K12</f>
        <v>1280</v>
      </c>
      <c r="D16" s="89">
        <f>H12+L12</f>
        <v>1354</v>
      </c>
      <c r="F16" s="188" t="s">
        <v>12</v>
      </c>
      <c r="G16" s="189"/>
      <c r="H16" s="130"/>
      <c r="I16" s="131"/>
      <c r="J16" s="132"/>
      <c r="L16" s="119"/>
      <c r="M16" s="119"/>
      <c r="N16" s="119"/>
      <c r="O16" s="119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">
      <c r="A17" s="143" t="s">
        <v>32</v>
      </c>
      <c r="B17" s="144"/>
      <c r="C17" s="92">
        <f>M12+O12</f>
        <v>975</v>
      </c>
      <c r="D17" s="93">
        <f>N12+P12</f>
        <v>951</v>
      </c>
      <c r="F17" s="190" t="s">
        <v>13</v>
      </c>
      <c r="G17" s="191"/>
      <c r="H17" s="133"/>
      <c r="I17" s="134"/>
      <c r="J17" s="135"/>
      <c r="L17" s="120" t="s">
        <v>37</v>
      </c>
      <c r="M17" s="120"/>
      <c r="N17" s="120"/>
      <c r="O17" s="120"/>
      <c r="P17" s="99" t="e">
        <f>IF(R16=TRUE, 1, 0)</f>
        <v>#DIV/0!</v>
      </c>
    </row>
    <row r="18" spans="1:18" ht="18.75" customHeight="1" thickBot="1" x14ac:dyDescent="0.2">
      <c r="A18" s="145" t="s">
        <v>17</v>
      </c>
      <c r="B18" s="146"/>
      <c r="C18" s="90">
        <f>C16-C17</f>
        <v>305</v>
      </c>
      <c r="D18" s="91">
        <f>D16-D17</f>
        <v>403</v>
      </c>
      <c r="F18" s="151" t="s">
        <v>14</v>
      </c>
      <c r="G18" s="152"/>
      <c r="H18" s="136"/>
      <c r="I18" s="137"/>
      <c r="J18" s="138"/>
      <c r="L18" s="119"/>
      <c r="M18" s="119"/>
      <c r="N18" s="119"/>
      <c r="O18" s="119"/>
      <c r="P18" s="100"/>
      <c r="R18" s="1" t="e">
        <f>AND(H19&gt;=-0.02, H19&lt;=0.02)</f>
        <v>#DIV/0!</v>
      </c>
    </row>
    <row r="19" spans="1:18" ht="16.5" customHeight="1" thickBot="1" x14ac:dyDescent="0.2">
      <c r="F19" s="204" t="s">
        <v>15</v>
      </c>
      <c r="G19" s="205"/>
      <c r="H19" s="127" t="e">
        <f>AVERAGE(H16:J18)</f>
        <v>#DIV/0!</v>
      </c>
      <c r="I19" s="128"/>
      <c r="J19" s="129"/>
      <c r="L19" s="116" t="s">
        <v>38</v>
      </c>
      <c r="M19" s="116"/>
      <c r="N19" s="116"/>
      <c r="O19" s="116"/>
      <c r="P19" s="94" t="e">
        <f>IF(R18=TRUE, 1, 0)</f>
        <v>#DIV/0!</v>
      </c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6"/>
      <c r="M20" s="116"/>
      <c r="N20" s="116"/>
      <c r="O20" s="116"/>
      <c r="P20" s="97"/>
    </row>
    <row r="21" spans="1:18" ht="13.7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92" t="s">
        <v>48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7"/>
    </row>
    <row r="24" spans="1:18" ht="20.100000000000001" customHeight="1" x14ac:dyDescent="0.1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7"/>
    </row>
    <row r="25" spans="1:18" ht="20.100000000000001" customHeight="1" thickBot="1" x14ac:dyDescent="0.2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201" t="s">
        <v>18</v>
      </c>
      <c r="B28" s="202"/>
      <c r="C28" s="202"/>
      <c r="D28" s="202"/>
      <c r="E28" s="202"/>
      <c r="F28" s="20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">
      <c r="A29" s="5" t="s">
        <v>6</v>
      </c>
      <c r="B29" s="156" t="s">
        <v>23</v>
      </c>
      <c r="C29" s="157"/>
      <c r="D29" s="158" t="s">
        <v>22</v>
      </c>
      <c r="E29" s="159"/>
      <c r="F29" s="159"/>
      <c r="G29" s="160"/>
      <c r="H29" s="158" t="s">
        <v>19</v>
      </c>
      <c r="I29" s="160"/>
      <c r="J29" s="159" t="s">
        <v>20</v>
      </c>
      <c r="K29" s="159"/>
      <c r="L29" s="187" t="s">
        <v>3</v>
      </c>
      <c r="M29" s="187"/>
      <c r="N29" s="183" t="s">
        <v>4</v>
      </c>
      <c r="O29" s="184"/>
      <c r="P29" s="58" t="s">
        <v>21</v>
      </c>
    </row>
    <row r="30" spans="1:18" ht="18.75" customHeight="1" thickBot="1" x14ac:dyDescent="0.2">
      <c r="A30" s="59" t="s">
        <v>24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7">
        <f t="shared" ref="P30:P38" si="8">L30-N30</f>
        <v>0</v>
      </c>
    </row>
    <row r="31" spans="1:18" ht="18.75" customHeight="1" thickBot="1" x14ac:dyDescent="0.2">
      <c r="A31" s="60" t="s">
        <v>24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7">
        <f t="shared" si="8"/>
        <v>0</v>
      </c>
    </row>
    <row r="32" spans="1:18" ht="19.149999999999999" customHeight="1" thickBot="1" x14ac:dyDescent="0.2">
      <c r="A32" s="60" t="s">
        <v>24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7">
        <f t="shared" si="8"/>
        <v>0</v>
      </c>
    </row>
    <row r="33" spans="1:16" ht="19.5" customHeight="1" thickBot="1" x14ac:dyDescent="0.2">
      <c r="A33" s="59" t="s">
        <v>24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7">
        <f t="shared" si="8"/>
        <v>0</v>
      </c>
    </row>
    <row r="34" spans="1:16" ht="19.5" customHeight="1" thickBot="1" x14ac:dyDescent="0.2">
      <c r="A34" s="60" t="s">
        <v>24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8"/>
        <v>0</v>
      </c>
    </row>
    <row r="35" spans="1:16" ht="19.5" customHeight="1" thickBot="1" x14ac:dyDescent="0.2">
      <c r="A35" s="60" t="s">
        <v>24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7">
        <f t="shared" si="8"/>
        <v>0</v>
      </c>
    </row>
    <row r="36" spans="1:16" ht="19.5" customHeight="1" thickBot="1" x14ac:dyDescent="0.2">
      <c r="A36" s="59" t="s">
        <v>24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7">
        <f t="shared" si="8"/>
        <v>0</v>
      </c>
    </row>
    <row r="37" spans="1:16" ht="19.5" customHeight="1" thickBot="1" x14ac:dyDescent="0.2">
      <c r="A37" s="60" t="s">
        <v>24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8"/>
        <v>0</v>
      </c>
    </row>
    <row r="38" spans="1:16" ht="18.75" customHeight="1" x14ac:dyDescent="0.15">
      <c r="A38" s="60" t="s">
        <v>24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7">
        <f t="shared" si="8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2025-05-15T13:12:41Z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