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da\Desktop\CHIPOTLE - MADISON, MS\"/>
    </mc:Choice>
  </mc:AlternateContent>
  <xr:revisionPtr revIDLastSave="0" documentId="13_ncr:1_{D63D5B71-7829-4205-8DAF-CD2D2E698E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<sst xmlns="http://schemas.openxmlformats.org/spreadsheetml/2006/main" count="69" uniqueCount="50">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</sst>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H18" sqref="H18:J18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28</v>
      </c>
      <c r="B6" s="73" t="s">
        <v>47</v>
      </c>
      <c r="C6" s="23">
        <v>2625</v>
      </c>
      <c r="D6" s="24">
        <v>2871</v>
      </c>
      <c r="E6" s="23">
        <f t="shared" ref="E6:F7" si="0">C6-G6</f>
        <v>1875</v>
      </c>
      <c r="F6" s="24">
        <f t="shared" si="0"/>
        <v>2122</v>
      </c>
      <c r="G6" s="25">
        <v>750</v>
      </c>
      <c r="H6" s="26">
        <v>749</v>
      </c>
      <c r="I6" s="27">
        <f>G6/C6</f>
        <v>0.2857142857142857</v>
      </c>
      <c r="J6" s="28">
        <f>H6/D6</f>
        <v>0.26088470916057122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48</v>
      </c>
      <c r="C7" s="35">
        <v>2975</v>
      </c>
      <c r="D7" s="36">
        <v>2984</v>
      </c>
      <c r="E7" s="35">
        <f t="shared" si="0"/>
        <v>2225</v>
      </c>
      <c r="F7" s="36">
        <f t="shared" si="0"/>
        <v>2226</v>
      </c>
      <c r="G7" s="37">
        <v>750</v>
      </c>
      <c r="H7" s="38">
        <v>758</v>
      </c>
      <c r="I7" s="39">
        <f t="shared" ref="I7:J7" si="1">G7/C7</f>
        <v>0.25210084033613445</v>
      </c>
      <c r="J7" s="40">
        <f t="shared" si="1"/>
        <v>0.25402144772117963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1897</v>
      </c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3159</v>
      </c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158</v>
      </c>
      <c r="Q10" s="64"/>
      <c r="R10" s="69"/>
    </row>
    <row r="11" spans="1:21" ht="20.100000000000001" customHeight="1" thickBot="1" x14ac:dyDescent="0.3">
      <c r="A11" s="166" t="s">
        <v>31</v>
      </c>
      <c r="B11" s="167"/>
      <c r="C11" s="77">
        <f t="shared" ref="C11:H11" si="2">SUM(C6:C10)</f>
        <v>5600</v>
      </c>
      <c r="D11" s="78">
        <f t="shared" si="2"/>
        <v>5855</v>
      </c>
      <c r="E11" s="77">
        <f t="shared" si="2"/>
        <v>4100</v>
      </c>
      <c r="F11" s="78">
        <f t="shared" si="2"/>
        <v>4348</v>
      </c>
      <c r="G11" s="79">
        <f t="shared" si="2"/>
        <v>1500</v>
      </c>
      <c r="H11" s="80">
        <f t="shared" si="2"/>
        <v>1507</v>
      </c>
      <c r="I11" s="81"/>
      <c r="J11" s="82"/>
      <c r="K11" s="79">
        <f t="shared" ref="K11:P11" si="3">SUM(K6:K10)</f>
        <v>1950</v>
      </c>
      <c r="L11" s="80">
        <f t="shared" si="3"/>
        <v>1897</v>
      </c>
      <c r="M11" s="112">
        <f t="shared" si="3"/>
        <v>3200</v>
      </c>
      <c r="N11" s="83">
        <f t="shared" si="3"/>
        <v>3159</v>
      </c>
      <c r="O11" s="84">
        <f t="shared" si="3"/>
        <v>150</v>
      </c>
      <c r="P11" s="85">
        <f t="shared" si="3"/>
        <v>158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25">
      <c r="A15" s="146" t="s">
        <v>34</v>
      </c>
      <c r="B15" s="147"/>
      <c r="C15" s="99">
        <f>G11+K11</f>
        <v>3450</v>
      </c>
      <c r="D15" s="100">
        <f>H11+L11</f>
        <v>3404</v>
      </c>
      <c r="F15" s="173" t="s">
        <v>15</v>
      </c>
      <c r="G15" s="174"/>
      <c r="H15" s="135">
        <v>2.3999999999999998E-3</v>
      </c>
      <c r="I15" s="136"/>
      <c r="J15" s="137"/>
      <c r="L15" s="124"/>
      <c r="M15" s="124"/>
      <c r="N15" s="124"/>
      <c r="O15" s="124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48" t="s">
        <v>33</v>
      </c>
      <c r="B16" s="149"/>
      <c r="C16" s="103">
        <f>M11+O11</f>
        <v>3350</v>
      </c>
      <c r="D16" s="104">
        <f>N11+P11</f>
        <v>3317</v>
      </c>
      <c r="F16" s="175" t="s">
        <v>16</v>
      </c>
      <c r="G16" s="176"/>
      <c r="H16" s="138">
        <v>6.1000000000000004E-3</v>
      </c>
      <c r="I16" s="139"/>
      <c r="J16" s="140"/>
      <c r="L16" s="125" t="s">
        <v>38</v>
      </c>
      <c r="M16" s="125"/>
      <c r="N16" s="125"/>
      <c r="O16" s="125"/>
      <c r="P16" s="110">
        <f>IF(R15=TRUE, 1, 0)</f>
        <v>1</v>
      </c>
    </row>
    <row r="17" spans="1:18" ht="18.75" customHeight="1" thickBot="1" x14ac:dyDescent="0.35">
      <c r="A17" s="150" t="s">
        <v>20</v>
      </c>
      <c r="B17" s="151"/>
      <c r="C17" s="101">
        <f>C15-C16</f>
        <v>100</v>
      </c>
      <c r="D17" s="102">
        <f>D15-D16</f>
        <v>87</v>
      </c>
      <c r="F17" s="113" t="s">
        <v>17</v>
      </c>
      <c r="G17" s="114"/>
      <c r="H17" s="141">
        <v>4.3E-3</v>
      </c>
      <c r="I17" s="142"/>
      <c r="J17" s="143"/>
      <c r="L17" s="124"/>
      <c r="M17" s="124"/>
      <c r="N17" s="124"/>
      <c r="O17" s="124"/>
      <c r="P17" s="111"/>
      <c r="R17" s="1" t="b">
        <f>AND(H18&gt;=-0.02, H18&lt;=0.02)</f>
        <v>1</v>
      </c>
    </row>
    <row r="18" spans="1:18" ht="16.5" customHeight="1" thickBot="1" x14ac:dyDescent="0.3">
      <c r="F18" s="189" t="s">
        <v>18</v>
      </c>
      <c r="G18" s="190"/>
      <c r="H18" s="132">
        <f>AVERAGE(H15:J17)</f>
        <v>4.2666666666666669E-3</v>
      </c>
      <c r="I18" s="133"/>
      <c r="J18" s="134"/>
      <c r="L18" s="121" t="s">
        <v>39</v>
      </c>
      <c r="M18" s="121"/>
      <c r="N18" s="121"/>
      <c r="O18" s="121"/>
      <c r="P18" s="105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2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3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" customHeight="1" thickBot="1" x14ac:dyDescent="0.3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2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Jacob Davidson</cp:lastModifiedBy>
  <cp:revision/>
  <cp:lastPrinted>2017-11-15T17:23:59Z</cp:lastPrinted>
  <dcterms:created xsi:type="dcterms:W3CDTF">2015-11-16T19:09:52Z</dcterms:created>
  <dcterms:modified xsi:type="dcterms:W3CDTF">2023-10-11T16:06:12Z</dcterms:modified>
</cp:coreProperties>
</file>