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vi\Documents\National TAB\Arby's Sullivan MO\"/>
    </mc:Choice>
  </mc:AlternateContent>
  <xr:revisionPtr revIDLastSave="0" documentId="8_{B620F028-EF12-4585-97A5-350EC31014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D16" i="1"/>
  <c r="T14" i="1" l="1"/>
  <c r="D18" i="1"/>
  <c r="U16" i="1" s="1"/>
  <c r="R16" i="1" s="1"/>
  <c r="J7" i="1"/>
  <c r="J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<sst xmlns="http://schemas.openxmlformats.org/spreadsheetml/2006/main" count="69" uniqueCount="43">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</sst>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Normal="55" zoomScaleSheetLayoutView="100" workbookViewId="0">
      <selection activeCell="L9" sqref="L9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0" t="s">
        <v>37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35">
      <c r="A3" s="96"/>
    </row>
    <row r="4" spans="1:21" ht="20.100000000000001" customHeight="1" thickBot="1" x14ac:dyDescent="0.3">
      <c r="A4" s="8"/>
      <c r="B4" s="10" t="s">
        <v>5</v>
      </c>
      <c r="C4" s="149" t="s">
        <v>0</v>
      </c>
      <c r="D4" s="150"/>
      <c r="E4" s="124" t="s">
        <v>1</v>
      </c>
      <c r="F4" s="123"/>
      <c r="G4" s="155" t="s">
        <v>2</v>
      </c>
      <c r="H4" s="156"/>
      <c r="I4" s="147" t="s">
        <v>31</v>
      </c>
      <c r="J4" s="148"/>
      <c r="K4" s="153" t="s">
        <v>3</v>
      </c>
      <c r="L4" s="154"/>
      <c r="M4" s="151" t="s">
        <v>4</v>
      </c>
      <c r="N4" s="152"/>
      <c r="O4" s="151" t="s">
        <v>42</v>
      </c>
      <c r="P4" s="152"/>
      <c r="Q4" s="76"/>
      <c r="R4" s="69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6"/>
      <c r="R5" s="69"/>
    </row>
    <row r="6" spans="1:21" ht="20.100000000000001" customHeight="1" x14ac:dyDescent="0.25">
      <c r="A6" s="83" t="s">
        <v>28</v>
      </c>
      <c r="B6" s="81"/>
      <c r="C6" s="25"/>
      <c r="D6" s="26">
        <v>4348</v>
      </c>
      <c r="E6" s="25"/>
      <c r="F6" s="26">
        <f t="shared" ref="F6:F7" si="0">D6-H6</f>
        <v>3391</v>
      </c>
      <c r="G6" s="27"/>
      <c r="H6" s="28">
        <v>957</v>
      </c>
      <c r="I6" s="29"/>
      <c r="J6" s="30">
        <f>H6/D6</f>
        <v>0.2201011959521619</v>
      </c>
      <c r="K6" s="31"/>
      <c r="L6" s="32"/>
      <c r="M6" s="33"/>
      <c r="N6" s="34"/>
      <c r="O6" s="35"/>
      <c r="P6" s="36"/>
      <c r="Q6" s="77"/>
      <c r="R6" s="74"/>
    </row>
    <row r="7" spans="1:21" ht="20.100000000000001" customHeight="1" x14ac:dyDescent="0.25">
      <c r="A7" s="84" t="s">
        <v>29</v>
      </c>
      <c r="B7" s="82"/>
      <c r="C7" s="37"/>
      <c r="D7" s="38">
        <v>2897</v>
      </c>
      <c r="E7" s="37"/>
      <c r="F7" s="38">
        <f t="shared" si="0"/>
        <v>2202</v>
      </c>
      <c r="G7" s="39"/>
      <c r="H7" s="40">
        <v>695</v>
      </c>
      <c r="I7" s="41"/>
      <c r="J7" s="42">
        <f t="shared" ref="J7" si="1">H7/D7</f>
        <v>0.23990334829133586</v>
      </c>
      <c r="K7" s="43"/>
      <c r="L7" s="44"/>
      <c r="M7" s="45"/>
      <c r="N7" s="46"/>
      <c r="O7" s="47"/>
      <c r="P7" s="48"/>
      <c r="Q7" s="68"/>
      <c r="R7" s="78"/>
    </row>
    <row r="8" spans="1:21" ht="20.100000000000001" customHeight="1" x14ac:dyDescent="0.25">
      <c r="A8" s="84" t="s">
        <v>13</v>
      </c>
      <c r="B8" s="82"/>
      <c r="C8" s="49"/>
      <c r="D8" s="50"/>
      <c r="E8" s="49" t="s">
        <v>10</v>
      </c>
      <c r="F8" s="50"/>
      <c r="G8" s="43"/>
      <c r="H8" s="44"/>
      <c r="I8" s="51"/>
      <c r="J8" s="44"/>
      <c r="K8" s="39"/>
      <c r="L8" s="40">
        <v>231</v>
      </c>
      <c r="M8" s="45"/>
      <c r="N8" s="46"/>
      <c r="O8" s="47"/>
      <c r="P8" s="48"/>
      <c r="Q8" s="70"/>
      <c r="R8" s="78"/>
    </row>
    <row r="9" spans="1:21" ht="20.100000000000001" customHeight="1" x14ac:dyDescent="0.25">
      <c r="A9" s="84" t="s">
        <v>11</v>
      </c>
      <c r="B9" s="82"/>
      <c r="C9" s="49"/>
      <c r="D9" s="50"/>
      <c r="E9" s="49"/>
      <c r="F9" s="50"/>
      <c r="G9" s="43"/>
      <c r="H9" s="44"/>
      <c r="I9" s="51"/>
      <c r="J9" s="44"/>
      <c r="K9" s="43"/>
      <c r="L9" s="44"/>
      <c r="M9" s="52"/>
      <c r="N9" s="53">
        <v>537</v>
      </c>
      <c r="O9" s="47"/>
      <c r="P9" s="48"/>
      <c r="Q9" s="68"/>
      <c r="R9" s="78"/>
    </row>
    <row r="10" spans="1:21" ht="20.100000000000001" customHeight="1" x14ac:dyDescent="0.25">
      <c r="A10" s="84" t="s">
        <v>12</v>
      </c>
      <c r="B10" s="82"/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/>
      <c r="N10" s="53">
        <v>979</v>
      </c>
      <c r="O10" s="47"/>
      <c r="P10" s="48"/>
      <c r="Q10" s="68"/>
      <c r="R10" s="78"/>
    </row>
    <row r="11" spans="1:21" ht="20.100000000000001" customHeight="1" thickBot="1" x14ac:dyDescent="0.3">
      <c r="A11" s="84" t="s">
        <v>30</v>
      </c>
      <c r="B11" s="82"/>
      <c r="C11" s="54"/>
      <c r="D11" s="50"/>
      <c r="E11" s="49"/>
      <c r="F11" s="50"/>
      <c r="G11" s="43"/>
      <c r="H11" s="44"/>
      <c r="I11" s="51"/>
      <c r="J11" s="44"/>
      <c r="K11" s="43"/>
      <c r="L11" s="44"/>
      <c r="M11" s="45"/>
      <c r="N11" s="46"/>
      <c r="O11" s="55"/>
      <c r="P11" s="56">
        <v>0</v>
      </c>
      <c r="Q11" s="68"/>
      <c r="R11" s="78"/>
    </row>
    <row r="12" spans="1:21" ht="20.100000000000001" customHeight="1" thickBot="1" x14ac:dyDescent="0.3">
      <c r="A12" s="113" t="s">
        <v>32</v>
      </c>
      <c r="B12" s="114"/>
      <c r="C12" s="85">
        <f t="shared" ref="C12:H12" si="2">SUM(C6:C11)</f>
        <v>0</v>
      </c>
      <c r="D12" s="86">
        <f t="shared" si="2"/>
        <v>7245</v>
      </c>
      <c r="E12" s="85">
        <f t="shared" si="2"/>
        <v>0</v>
      </c>
      <c r="F12" s="86">
        <f t="shared" si="2"/>
        <v>5593</v>
      </c>
      <c r="G12" s="87">
        <f t="shared" si="2"/>
        <v>0</v>
      </c>
      <c r="H12" s="88">
        <f t="shared" si="2"/>
        <v>1652</v>
      </c>
      <c r="I12" s="89"/>
      <c r="J12" s="90"/>
      <c r="K12" s="87">
        <f t="shared" ref="K12:P12" si="3">SUM(K6:K11)</f>
        <v>0</v>
      </c>
      <c r="L12" s="88">
        <f t="shared" si="3"/>
        <v>231</v>
      </c>
      <c r="M12" s="112">
        <f t="shared" si="3"/>
        <v>0</v>
      </c>
      <c r="N12" s="91">
        <f t="shared" si="3"/>
        <v>1516</v>
      </c>
      <c r="O12" s="92">
        <f t="shared" si="3"/>
        <v>0</v>
      </c>
      <c r="P12" s="93">
        <f t="shared" si="3"/>
        <v>0</v>
      </c>
      <c r="Q12" s="70"/>
      <c r="R12" s="74"/>
    </row>
    <row r="13" spans="1:21" ht="20.100000000000001" customHeight="1" thickBot="1" x14ac:dyDescent="0.3">
      <c r="A13" s="71"/>
      <c r="B13" s="58"/>
      <c r="C13" s="58"/>
      <c r="D13" s="58"/>
      <c r="E13" s="58"/>
      <c r="F13" s="72"/>
      <c r="G13" s="72"/>
      <c r="H13" s="80"/>
      <c r="I13" s="80"/>
      <c r="J13" s="72"/>
      <c r="K13" s="72"/>
      <c r="L13" s="73"/>
      <c r="M13" s="73"/>
      <c r="N13" s="73"/>
      <c r="O13" s="73"/>
      <c r="P13" s="67"/>
      <c r="Q13" s="74"/>
      <c r="R13" s="79"/>
    </row>
    <row r="14" spans="1:21" ht="20.100000000000001" customHeight="1" thickBot="1" x14ac:dyDescent="0.3">
      <c r="A14" s="107" t="s">
        <v>33</v>
      </c>
      <c r="B14" s="94"/>
      <c r="C14" s="94"/>
      <c r="D14" s="94"/>
      <c r="F14" s="210" t="s">
        <v>14</v>
      </c>
      <c r="G14" s="211"/>
      <c r="H14" s="184" t="s">
        <v>36</v>
      </c>
      <c r="I14" s="185"/>
      <c r="J14" s="186"/>
      <c r="L14" s="106" t="s">
        <v>38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2" t="s">
        <v>32</v>
      </c>
      <c r="B15" s="203"/>
      <c r="C15" s="97" t="s">
        <v>7</v>
      </c>
      <c r="D15" s="98" t="s">
        <v>8</v>
      </c>
      <c r="F15" s="212"/>
      <c r="G15" s="213"/>
      <c r="H15" s="187"/>
      <c r="I15" s="188"/>
      <c r="J15" s="189"/>
      <c r="L15" s="181" t="s">
        <v>41</v>
      </c>
      <c r="M15" s="181"/>
      <c r="N15" s="181"/>
      <c r="O15" s="181"/>
      <c r="P15" s="109">
        <f>IF(R14=TRUE, 1, 0)</f>
        <v>1</v>
      </c>
    </row>
    <row r="16" spans="1:21" ht="18.75" customHeight="1" x14ac:dyDescent="0.25">
      <c r="A16" s="204" t="s">
        <v>35</v>
      </c>
      <c r="B16" s="205"/>
      <c r="C16" s="99"/>
      <c r="D16" s="100">
        <f>H12+L12</f>
        <v>1883</v>
      </c>
      <c r="F16" s="129" t="s">
        <v>15</v>
      </c>
      <c r="G16" s="130"/>
      <c r="H16" s="193">
        <v>8.0000000000000002E-3</v>
      </c>
      <c r="I16" s="194"/>
      <c r="J16" s="195"/>
      <c r="L16" s="182"/>
      <c r="M16" s="182"/>
      <c r="N16" s="182"/>
      <c r="O16" s="182"/>
      <c r="P16" s="111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6" t="s">
        <v>34</v>
      </c>
      <c r="B17" s="207"/>
      <c r="C17" s="103"/>
      <c r="D17" s="104">
        <f>N12+P12</f>
        <v>1516</v>
      </c>
      <c r="F17" s="131" t="s">
        <v>16</v>
      </c>
      <c r="G17" s="132"/>
      <c r="H17" s="196"/>
      <c r="I17" s="197"/>
      <c r="J17" s="198"/>
      <c r="L17" s="183" t="s">
        <v>39</v>
      </c>
      <c r="M17" s="183"/>
      <c r="N17" s="183"/>
      <c r="O17" s="183"/>
      <c r="P17" s="110">
        <f>IF(R16=TRUE, 1, 0)</f>
        <v>1</v>
      </c>
    </row>
    <row r="18" spans="1:18" ht="18.75" customHeight="1" thickBot="1" x14ac:dyDescent="0.35">
      <c r="A18" s="208" t="s">
        <v>20</v>
      </c>
      <c r="B18" s="209"/>
      <c r="C18" s="101"/>
      <c r="D18" s="102">
        <f>D16-D17</f>
        <v>367</v>
      </c>
      <c r="F18" s="214" t="s">
        <v>17</v>
      </c>
      <c r="G18" s="215"/>
      <c r="H18" s="199">
        <v>8.0000000000000002E-3</v>
      </c>
      <c r="I18" s="200"/>
      <c r="J18" s="201"/>
      <c r="L18" s="182"/>
      <c r="M18" s="182"/>
      <c r="N18" s="182"/>
      <c r="O18" s="182"/>
      <c r="P18" s="111"/>
      <c r="R18" s="1" t="b">
        <f>AND(H19&gt;=-0.02, H19&lt;=0.02)</f>
        <v>1</v>
      </c>
    </row>
    <row r="19" spans="1:18" ht="16.5" customHeight="1" thickBot="1" x14ac:dyDescent="0.3">
      <c r="F19" s="145" t="s">
        <v>18</v>
      </c>
      <c r="G19" s="146"/>
      <c r="H19" s="190">
        <f>AVERAGE(H16:J18)</f>
        <v>8.0000000000000002E-3</v>
      </c>
      <c r="I19" s="191"/>
      <c r="J19" s="192"/>
      <c r="L19" s="179" t="s">
        <v>40</v>
      </c>
      <c r="M19" s="179"/>
      <c r="N19" s="179"/>
      <c r="O19" s="179"/>
      <c r="P19" s="105">
        <f>IF(R18=TRUE, 1, 0)</f>
        <v>1</v>
      </c>
    </row>
    <row r="20" spans="1:18" ht="13.65" customHeight="1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179"/>
      <c r="M20" s="179"/>
      <c r="N20" s="179"/>
      <c r="O20" s="179"/>
      <c r="P20" s="108"/>
    </row>
    <row r="21" spans="1:18" ht="13.65" customHeight="1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1"/>
      <c r="M21" s="61"/>
      <c r="N21" s="62"/>
      <c r="O21" s="62"/>
      <c r="P21" s="9"/>
      <c r="Q21" s="76"/>
    </row>
    <row r="22" spans="1:18" ht="13.5" customHeight="1" thickBot="1" x14ac:dyDescent="0.3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9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75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75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  <c r="Q25" s="79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142" t="s">
        <v>21</v>
      </c>
      <c r="B28" s="143"/>
      <c r="C28" s="143"/>
      <c r="D28" s="143"/>
      <c r="E28" s="143"/>
      <c r="F28" s="144"/>
      <c r="G28" s="58"/>
      <c r="H28" s="58"/>
      <c r="I28" s="58"/>
      <c r="J28" s="59"/>
      <c r="K28" s="59"/>
      <c r="L28" s="59"/>
      <c r="M28" s="59"/>
      <c r="N28" s="58"/>
      <c r="O28" s="58"/>
      <c r="P28" s="57"/>
      <c r="Q28" s="60"/>
    </row>
    <row r="29" spans="1:18" ht="19.2" customHeight="1" thickBot="1" x14ac:dyDescent="0.3">
      <c r="A29" s="7" t="s">
        <v>6</v>
      </c>
      <c r="B29" s="168" t="s">
        <v>26</v>
      </c>
      <c r="C29" s="169"/>
      <c r="D29" s="172" t="s">
        <v>25</v>
      </c>
      <c r="E29" s="125"/>
      <c r="F29" s="125"/>
      <c r="G29" s="173"/>
      <c r="H29" s="123" t="s">
        <v>22</v>
      </c>
      <c r="I29" s="124"/>
      <c r="J29" s="125" t="s">
        <v>23</v>
      </c>
      <c r="K29" s="125"/>
      <c r="L29" s="126" t="s">
        <v>3</v>
      </c>
      <c r="M29" s="126"/>
      <c r="N29" s="119" t="s">
        <v>4</v>
      </c>
      <c r="O29" s="120"/>
      <c r="P29" s="64" t="s">
        <v>24</v>
      </c>
    </row>
    <row r="30" spans="1:18" ht="18.75" customHeight="1" thickBot="1" x14ac:dyDescent="0.3">
      <c r="A30" s="65" t="s">
        <v>27</v>
      </c>
      <c r="B30" s="166"/>
      <c r="C30" s="167"/>
      <c r="D30" s="174"/>
      <c r="E30" s="175"/>
      <c r="F30" s="175"/>
      <c r="G30" s="176"/>
      <c r="H30" s="158"/>
      <c r="I30" s="159"/>
      <c r="J30" s="160"/>
      <c r="K30" s="161"/>
      <c r="L30" s="117"/>
      <c r="M30" s="118"/>
      <c r="N30" s="121"/>
      <c r="O30" s="122"/>
      <c r="P30" s="63">
        <f t="shared" ref="P30:P38" si="4">L30-N30</f>
        <v>0</v>
      </c>
    </row>
    <row r="31" spans="1:18" ht="18.75" customHeight="1" thickBot="1" x14ac:dyDescent="0.3">
      <c r="A31" s="66" t="s">
        <v>27</v>
      </c>
      <c r="B31" s="165"/>
      <c r="C31" s="165"/>
      <c r="D31" s="127"/>
      <c r="E31" s="164"/>
      <c r="F31" s="164"/>
      <c r="G31" s="128"/>
      <c r="H31" s="127"/>
      <c r="I31" s="128"/>
      <c r="J31" s="115"/>
      <c r="K31" s="116"/>
      <c r="L31" s="117"/>
      <c r="M31" s="118"/>
      <c r="N31" s="121"/>
      <c r="O31" s="122"/>
      <c r="P31" s="63">
        <f t="shared" si="4"/>
        <v>0</v>
      </c>
      <c r="Q31" s="79"/>
    </row>
    <row r="32" spans="1:18" ht="19.2" customHeight="1" thickBot="1" x14ac:dyDescent="0.3">
      <c r="A32" s="66" t="s">
        <v>27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57"/>
      <c r="L32" s="162"/>
      <c r="M32" s="163"/>
      <c r="N32" s="177"/>
      <c r="O32" s="178"/>
      <c r="P32" s="63">
        <f t="shared" si="4"/>
        <v>0</v>
      </c>
      <c r="Q32" s="79"/>
    </row>
    <row r="33" spans="1:16" ht="19.5" customHeight="1" thickBot="1" x14ac:dyDescent="0.3">
      <c r="A33" s="65" t="s">
        <v>27</v>
      </c>
      <c r="B33" s="216"/>
      <c r="C33" s="217"/>
      <c r="D33" s="170"/>
      <c r="E33" s="218"/>
      <c r="F33" s="218"/>
      <c r="G33" s="171"/>
      <c r="H33" s="219"/>
      <c r="I33" s="220"/>
      <c r="J33" s="170"/>
      <c r="K33" s="171"/>
      <c r="L33" s="162"/>
      <c r="M33" s="163"/>
      <c r="N33" s="177"/>
      <c r="O33" s="178"/>
      <c r="P33" s="63">
        <f t="shared" si="4"/>
        <v>0</v>
      </c>
    </row>
    <row r="34" spans="1:16" ht="19.5" customHeight="1" thickBot="1" x14ac:dyDescent="0.3">
      <c r="A34" s="66" t="s">
        <v>27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7"/>
      <c r="O34" s="178"/>
      <c r="P34" s="63">
        <f t="shared" si="4"/>
        <v>0</v>
      </c>
    </row>
    <row r="35" spans="1:16" ht="19.5" customHeight="1" thickBot="1" x14ac:dyDescent="0.3">
      <c r="A35" s="66" t="s">
        <v>27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7"/>
      <c r="O35" s="178"/>
      <c r="P35" s="63">
        <f t="shared" si="4"/>
        <v>0</v>
      </c>
    </row>
    <row r="36" spans="1:16" ht="19.5" customHeight="1" thickBot="1" x14ac:dyDescent="0.3">
      <c r="A36" s="65" t="s">
        <v>27</v>
      </c>
      <c r="B36" s="216"/>
      <c r="C36" s="217"/>
      <c r="D36" s="170"/>
      <c r="E36" s="218"/>
      <c r="F36" s="218"/>
      <c r="G36" s="171"/>
      <c r="H36" s="219"/>
      <c r="I36" s="220"/>
      <c r="J36" s="170"/>
      <c r="K36" s="171"/>
      <c r="L36" s="162"/>
      <c r="M36" s="163"/>
      <c r="N36" s="177"/>
      <c r="O36" s="178"/>
      <c r="P36" s="63">
        <f t="shared" si="4"/>
        <v>0</v>
      </c>
    </row>
    <row r="37" spans="1:16" ht="19.5" customHeight="1" thickBot="1" x14ac:dyDescent="0.3">
      <c r="A37" s="66" t="s">
        <v>27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7"/>
      <c r="O37" s="178"/>
      <c r="P37" s="63">
        <f t="shared" si="4"/>
        <v>0</v>
      </c>
    </row>
    <row r="38" spans="1:16" ht="18.75" customHeight="1" x14ac:dyDescent="0.25">
      <c r="A38" s="66" t="s">
        <v>27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7"/>
      <c r="O38" s="178"/>
      <c r="P38" s="63">
        <f t="shared" si="4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98FAC-3661-48F5-9658-A914D6D507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A54EA7-ACA5-4F95-BC16-BC68063BC578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8B4B03A-956E-4C8D-AA53-824ABEBE3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Travis Halter</cp:lastModifiedBy>
  <cp:revision/>
  <cp:lastPrinted>2017-11-15T17:23:59Z</cp:lastPrinted>
  <dcterms:created xsi:type="dcterms:W3CDTF">2015-11-16T19:09:52Z</dcterms:created>
  <dcterms:modified xsi:type="dcterms:W3CDTF">2022-08-26T17:53:44Z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