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4904 Clifton Park, Chick-fil-A\"/>
    </mc:Choice>
  </mc:AlternateContent>
  <xr:revisionPtr revIDLastSave="0" documentId="8_{F5FD9142-B840-4B98-BDDB-8F2B4F2D96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P31" i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12" i="1"/>
  <c r="E6" i="1"/>
  <c r="E12" i="1" s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<sst xmlns="http://schemas.openxmlformats.org/spreadsheetml/2006/main" count="80" uniqueCount="50">
  <si>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</si>
  <si>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</si>
  <si>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</si>
  <si>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</si>
  <si>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</si>
  <si>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</si>
  <si>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</si>
  <si>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</si>
  <si>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</si>
  <si>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</si>
  <si>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</si>
  <si>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</si>
  <si>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</si>
  <si>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</si>
  <si>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</si>
  <si>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</si>
  <si>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</si>
  <si>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</si>
  <si>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</si>
  <si>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</si>
  <si>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</si>
  <si>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</si>
  <si>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</si>
  <si>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</si>
  <si>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</si>
  <si>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</si>
  <si>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</si>
  <si>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</si>
  <si>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</si>
  <si>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</si>
  <si>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</si>
  <si>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</si>
  <si>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</si>
  <si>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</si>
  <si>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</si>
  <si>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</si>
  <si>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</si>
  <si>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</si>
  <si>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</si>
  <si>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</si>
  <si>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</si>
  <si>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</si>
  <si>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</si>
  <si>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</si>
  <si>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</si>
  <si>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</si>
  <si>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</si>
  <si>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</si>
  <si>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DRIVE THRU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</si>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</sst>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4" zoomScaleNormal="85" zoomScaleSheetLayoutView="100" workbookViewId="0">
      <selection activeCell="C21" sqref="C21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4"/>
    </row>
    <row r="4" spans="1:21" ht="20.100000000000001" customHeight="1" thickBot="1" x14ac:dyDescent="0.3">
      <c r="A4" s="6"/>
      <c r="B4" s="8" t="s">
        <v>5</v>
      </c>
      <c r="C4" s="178" t="s">
        <v>0</v>
      </c>
      <c r="D4" s="179"/>
      <c r="E4" s="161" t="s">
        <v>1</v>
      </c>
      <c r="F4" s="159"/>
      <c r="G4" s="184" t="s">
        <v>2</v>
      </c>
      <c r="H4" s="185"/>
      <c r="I4" s="176" t="s">
        <v>27</v>
      </c>
      <c r="J4" s="177"/>
      <c r="K4" s="182" t="s">
        <v>3</v>
      </c>
      <c r="L4" s="183"/>
      <c r="M4" s="180" t="s">
        <v>4</v>
      </c>
      <c r="N4" s="181"/>
      <c r="O4" s="180" t="s">
        <v>38</v>
      </c>
      <c r="P4" s="181"/>
      <c r="Q4" s="7"/>
      <c r="R4" s="61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thickBot="1" x14ac:dyDescent="0.3">
      <c r="A6" s="71" t="s">
        <v>41</v>
      </c>
      <c r="B6" s="69" t="s">
        <v>47</v>
      </c>
      <c r="C6" s="23">
        <v>9500</v>
      </c>
      <c r="D6" s="24">
        <v>9115</v>
      </c>
      <c r="E6" s="23">
        <f t="shared" ref="E6:F7" si="0">C6-G6</f>
        <v>8250</v>
      </c>
      <c r="F6" s="24">
        <f>D6-H6</f>
        <v>7803</v>
      </c>
      <c r="G6" s="25">
        <v>1250</v>
      </c>
      <c r="H6" s="15">
        <v>1312</v>
      </c>
      <c r="I6" s="26">
        <f>G6/C6</f>
        <v>0.13157894736842105</v>
      </c>
      <c r="J6" s="27" t="e">
        <f>#REF!/D6</f>
        <v>#REF!</v>
      </c>
      <c r="K6" s="28"/>
      <c r="L6" s="29"/>
      <c r="M6" s="30"/>
      <c r="N6" s="31"/>
      <c r="O6" s="32"/>
      <c r="P6" s="33"/>
      <c r="Q6" s="67"/>
      <c r="R6" s="65"/>
    </row>
    <row r="7" spans="1:21" ht="20.100000000000001" customHeight="1" x14ac:dyDescent="0.25">
      <c r="A7" s="72" t="s">
        <v>42</v>
      </c>
      <c r="B7" s="70" t="s">
        <v>48</v>
      </c>
      <c r="C7" s="34">
        <v>5600</v>
      </c>
      <c r="D7" s="35">
        <v>5756</v>
      </c>
      <c r="E7" s="34">
        <f t="shared" si="0"/>
        <v>4025</v>
      </c>
      <c r="F7" s="35">
        <f t="shared" si="0"/>
        <v>4223</v>
      </c>
      <c r="G7" s="36">
        <v>1575</v>
      </c>
      <c r="H7" s="37">
        <v>1533</v>
      </c>
      <c r="I7" s="38">
        <f t="shared" ref="I7:J7" si="1">G7/C7</f>
        <v>0.28125</v>
      </c>
      <c r="J7" s="39">
        <f t="shared" si="1"/>
        <v>0.26633078526754689</v>
      </c>
      <c r="K7" s="40"/>
      <c r="L7" s="41"/>
      <c r="M7" s="42"/>
      <c r="N7" s="43"/>
      <c r="O7" s="44"/>
      <c r="P7" s="45"/>
      <c r="Q7" s="60"/>
      <c r="R7" s="65"/>
    </row>
    <row r="8" spans="1:21" ht="20.100000000000001" customHeight="1" x14ac:dyDescent="0.25">
      <c r="A8" s="72" t="s">
        <v>43</v>
      </c>
      <c r="B8" s="70" t="s">
        <v>49</v>
      </c>
      <c r="C8" s="34">
        <v>6400</v>
      </c>
      <c r="D8" s="35">
        <v>5917</v>
      </c>
      <c r="E8" s="34">
        <f t="shared" ref="E8" si="2">C8-G8</f>
        <v>4575</v>
      </c>
      <c r="F8" s="35">
        <f t="shared" ref="F8" si="3">D8-H8</f>
        <v>4008</v>
      </c>
      <c r="G8" s="36">
        <v>1825</v>
      </c>
      <c r="H8" s="37">
        <v>1909</v>
      </c>
      <c r="I8" s="38">
        <f t="shared" ref="I8" si="4">G8/C8</f>
        <v>0.28515625</v>
      </c>
      <c r="J8" s="39">
        <f t="shared" ref="J8" si="5">H8/D8</f>
        <v>0.32262971100219706</v>
      </c>
      <c r="K8" s="40"/>
      <c r="L8" s="41"/>
      <c r="M8" s="42"/>
      <c r="N8" s="43"/>
      <c r="O8" s="44"/>
      <c r="P8" s="45"/>
      <c r="Q8" s="60"/>
      <c r="R8" s="65"/>
    </row>
    <row r="9" spans="1:21" ht="20.100000000000001" customHeight="1" x14ac:dyDescent="0.25">
      <c r="A9" s="72" t="s">
        <v>10</v>
      </c>
      <c r="B9" s="70" t="s">
        <v>46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1912</v>
      </c>
      <c r="N9" s="50">
        <v>1904</v>
      </c>
      <c r="O9" s="44"/>
      <c r="P9" s="45"/>
      <c r="Q9" s="60"/>
      <c r="R9" s="65"/>
    </row>
    <row r="10" spans="1:21" ht="20.100000000000001" customHeight="1" x14ac:dyDescent="0.25">
      <c r="A10" s="72" t="s">
        <v>11</v>
      </c>
      <c r="B10" s="70" t="s">
        <v>45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9">
        <v>1402</v>
      </c>
      <c r="N10" s="50">
        <v>1452</v>
      </c>
      <c r="O10" s="44"/>
      <c r="P10" s="45"/>
      <c r="Q10" s="60"/>
      <c r="R10" s="65"/>
    </row>
    <row r="11" spans="1:21" ht="20.100000000000001" customHeight="1" thickBot="1" x14ac:dyDescent="0.3">
      <c r="A11" s="101" t="s">
        <v>26</v>
      </c>
      <c r="B11" s="102" t="s">
        <v>44</v>
      </c>
      <c r="C11" s="103"/>
      <c r="D11" s="104"/>
      <c r="E11" s="103"/>
      <c r="F11" s="104"/>
      <c r="G11" s="105"/>
      <c r="H11" s="106"/>
      <c r="I11" s="107"/>
      <c r="J11" s="106"/>
      <c r="K11" s="105"/>
      <c r="L11" s="106"/>
      <c r="M11" s="108"/>
      <c r="N11" s="109"/>
      <c r="O11" s="110">
        <v>300</v>
      </c>
      <c r="P11" s="111">
        <v>313</v>
      </c>
      <c r="Q11" s="60"/>
      <c r="R11" s="65"/>
    </row>
    <row r="12" spans="1:21" ht="20.100000000000001" customHeight="1" thickBot="1" x14ac:dyDescent="0.3">
      <c r="A12" s="188" t="s">
        <v>28</v>
      </c>
      <c r="B12" s="189"/>
      <c r="C12" s="73">
        <f t="shared" ref="C12:G12" si="6">SUM(C6:C11)</f>
        <v>21500</v>
      </c>
      <c r="D12" s="74">
        <f t="shared" si="6"/>
        <v>20788</v>
      </c>
      <c r="E12" s="73">
        <f t="shared" si="6"/>
        <v>16850</v>
      </c>
      <c r="F12" s="74">
        <f t="shared" si="6"/>
        <v>16034</v>
      </c>
      <c r="G12" s="75">
        <f t="shared" si="6"/>
        <v>4650</v>
      </c>
      <c r="H12" s="76">
        <f>SUM(H6:H11)</f>
        <v>4754</v>
      </c>
      <c r="I12" s="77"/>
      <c r="J12" s="78"/>
      <c r="K12" s="75">
        <f t="shared" ref="K12:P12" si="7">SUM(K6:K11)</f>
        <v>0</v>
      </c>
      <c r="L12" s="76">
        <f t="shared" si="7"/>
        <v>0</v>
      </c>
      <c r="M12" s="100">
        <f t="shared" si="7"/>
        <v>3314</v>
      </c>
      <c r="N12" s="79">
        <f t="shared" si="7"/>
        <v>3356</v>
      </c>
      <c r="O12" s="80">
        <f t="shared" si="7"/>
        <v>300</v>
      </c>
      <c r="P12" s="81">
        <f t="shared" si="7"/>
        <v>313</v>
      </c>
      <c r="Q12" s="51"/>
      <c r="R12" s="65"/>
    </row>
    <row r="13" spans="1:21" ht="20.100000000000001" customHeight="1" thickBot="1" x14ac:dyDescent="0.3">
      <c r="A13" s="62"/>
      <c r="B13" s="52"/>
      <c r="C13" s="52"/>
      <c r="D13" s="52"/>
      <c r="E13" s="52"/>
      <c r="F13" s="63"/>
      <c r="G13" s="63"/>
      <c r="H13" s="68"/>
      <c r="I13" s="68"/>
      <c r="J13" s="63"/>
      <c r="K13" s="63"/>
      <c r="L13" s="64"/>
      <c r="M13" s="64"/>
      <c r="N13" s="64"/>
      <c r="O13" s="64"/>
      <c r="P13" s="51"/>
      <c r="Q13" s="65"/>
    </row>
    <row r="14" spans="1:21" ht="20.100000000000001" customHeight="1" thickBot="1" x14ac:dyDescent="0.3">
      <c r="A14" s="95" t="s">
        <v>29</v>
      </c>
      <c r="B14" s="82"/>
      <c r="C14" s="82"/>
      <c r="D14" s="82"/>
      <c r="F14" s="145" t="s">
        <v>12</v>
      </c>
      <c r="G14" s="146"/>
      <c r="H14" s="119" t="s">
        <v>32</v>
      </c>
      <c r="I14" s="120"/>
      <c r="J14" s="121"/>
      <c r="L14" s="94" t="s">
        <v>34</v>
      </c>
      <c r="M14" s="83"/>
      <c r="N14" s="83"/>
      <c r="O14" s="83"/>
      <c r="P14" s="83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28</v>
      </c>
      <c r="B15" s="138"/>
      <c r="C15" s="85" t="s">
        <v>7</v>
      </c>
      <c r="D15" s="86" t="s">
        <v>8</v>
      </c>
      <c r="F15" s="147"/>
      <c r="G15" s="148"/>
      <c r="H15" s="122"/>
      <c r="I15" s="123"/>
      <c r="J15" s="124"/>
      <c r="L15" s="116" t="s">
        <v>37</v>
      </c>
      <c r="M15" s="116"/>
      <c r="N15" s="116"/>
      <c r="O15" s="116"/>
      <c r="P15" s="97">
        <f>IF(R14=TRUE, 1, 0)</f>
        <v>1</v>
      </c>
    </row>
    <row r="16" spans="1:21" ht="18.75" customHeight="1" x14ac:dyDescent="0.25">
      <c r="A16" s="139" t="s">
        <v>31</v>
      </c>
      <c r="B16" s="140"/>
      <c r="C16" s="87">
        <f>G12+K12</f>
        <v>4650</v>
      </c>
      <c r="D16" s="88">
        <f>H12+L12</f>
        <v>4754</v>
      </c>
      <c r="F16" s="193" t="s">
        <v>13</v>
      </c>
      <c r="G16" s="194"/>
      <c r="H16" s="128">
        <v>3.3999999999999998E-3</v>
      </c>
      <c r="I16" s="129"/>
      <c r="J16" s="130"/>
      <c r="L16" s="117"/>
      <c r="M16" s="117"/>
      <c r="N16" s="117"/>
      <c r="O16" s="117"/>
      <c r="P16" s="99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1" t="s">
        <v>30</v>
      </c>
      <c r="B17" s="142"/>
      <c r="C17" s="91">
        <f>M12+O12</f>
        <v>3614</v>
      </c>
      <c r="D17" s="92">
        <f>N12+P12</f>
        <v>3669</v>
      </c>
      <c r="F17" s="195" t="s">
        <v>14</v>
      </c>
      <c r="G17" s="196"/>
      <c r="H17" s="131">
        <v>2.3999999999999998E-3</v>
      </c>
      <c r="I17" s="132"/>
      <c r="J17" s="133"/>
      <c r="L17" s="118" t="s">
        <v>35</v>
      </c>
      <c r="M17" s="118"/>
      <c r="N17" s="118"/>
      <c r="O17" s="118"/>
      <c r="P17" s="98">
        <f>IF(R16=TRUE, 1, 0)</f>
        <v>1</v>
      </c>
    </row>
    <row r="18" spans="1:18" ht="18.75" customHeight="1" thickBot="1" x14ac:dyDescent="0.35">
      <c r="A18" s="143" t="s">
        <v>18</v>
      </c>
      <c r="B18" s="144"/>
      <c r="C18" s="89">
        <f>C16-C17</f>
        <v>1036</v>
      </c>
      <c r="D18" s="90">
        <f>D16-D17</f>
        <v>1085</v>
      </c>
      <c r="F18" s="174" t="s">
        <v>15</v>
      </c>
      <c r="G18" s="175"/>
      <c r="H18" s="134">
        <v>3.3999999999999998E-3</v>
      </c>
      <c r="I18" s="135"/>
      <c r="J18" s="136"/>
      <c r="L18" s="117"/>
      <c r="M18" s="117"/>
      <c r="N18" s="117"/>
      <c r="O18" s="117"/>
      <c r="P18" s="99"/>
      <c r="R18" s="1" t="b">
        <f>AND(H19&gt;=-0.02, H19&lt;=0.02)</f>
        <v>1</v>
      </c>
    </row>
    <row r="19" spans="1:18" ht="16.5" customHeight="1" thickBot="1" x14ac:dyDescent="0.3">
      <c r="F19" s="209" t="s">
        <v>16</v>
      </c>
      <c r="G19" s="210"/>
      <c r="H19" s="125">
        <f>AVERAGE(H16:J18)</f>
        <v>3.0666666666666668E-3</v>
      </c>
      <c r="I19" s="126"/>
      <c r="J19" s="127"/>
      <c r="L19" s="114" t="s">
        <v>36</v>
      </c>
      <c r="M19" s="114"/>
      <c r="N19" s="114"/>
      <c r="O19" s="114"/>
      <c r="P19" s="93">
        <f>IF(R18=TRUE, 1, 0)</f>
        <v>1</v>
      </c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14"/>
      <c r="M20" s="114"/>
      <c r="N20" s="114"/>
      <c r="O20" s="114"/>
      <c r="P20" s="96"/>
    </row>
    <row r="21" spans="1:18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4"/>
      <c r="M21" s="54"/>
      <c r="N21" s="55"/>
      <c r="O21" s="55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9"/>
      <c r="Q23" s="66"/>
    </row>
    <row r="24" spans="1:18" ht="20.100000000000001" customHeight="1" x14ac:dyDescent="0.25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2"/>
      <c r="Q24" s="66"/>
    </row>
    <row r="25" spans="1:18" ht="20.100000000000001" customHeight="1" thickBot="1" x14ac:dyDescent="0.3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6" t="s">
        <v>19</v>
      </c>
      <c r="B28" s="207"/>
      <c r="C28" s="207"/>
      <c r="D28" s="207"/>
      <c r="E28" s="207"/>
      <c r="F28" s="208"/>
      <c r="G28" s="52"/>
      <c r="H28" s="52"/>
      <c r="I28" s="52"/>
      <c r="J28" s="52"/>
      <c r="K28" s="52"/>
      <c r="L28" s="52"/>
      <c r="M28" s="52"/>
      <c r="N28" s="52"/>
      <c r="O28" s="52"/>
      <c r="P28" s="51"/>
      <c r="Q28" s="53"/>
    </row>
    <row r="29" spans="1:18" ht="19.2" customHeight="1" thickBot="1" x14ac:dyDescent="0.3">
      <c r="A29" s="5" t="s">
        <v>6</v>
      </c>
      <c r="B29" s="155" t="s">
        <v>24</v>
      </c>
      <c r="C29" s="156"/>
      <c r="D29" s="159" t="s">
        <v>23</v>
      </c>
      <c r="E29" s="160"/>
      <c r="F29" s="160"/>
      <c r="G29" s="161"/>
      <c r="H29" s="159" t="s">
        <v>20</v>
      </c>
      <c r="I29" s="161"/>
      <c r="J29" s="160" t="s">
        <v>21</v>
      </c>
      <c r="K29" s="160"/>
      <c r="L29" s="192" t="s">
        <v>3</v>
      </c>
      <c r="M29" s="192"/>
      <c r="N29" s="190" t="s">
        <v>4</v>
      </c>
      <c r="O29" s="191"/>
      <c r="P29" s="57" t="s">
        <v>22</v>
      </c>
    </row>
    <row r="30" spans="1:18" ht="18.75" customHeight="1" thickBot="1" x14ac:dyDescent="0.3">
      <c r="A30" s="58" t="s">
        <v>25</v>
      </c>
      <c r="B30" s="153" t="s">
        <v>39</v>
      </c>
      <c r="C30" s="154"/>
      <c r="D30" s="162"/>
      <c r="E30" s="163"/>
      <c r="F30" s="163"/>
      <c r="G30" s="164"/>
      <c r="H30" s="162" t="s">
        <v>40</v>
      </c>
      <c r="I30" s="164"/>
      <c r="J30" s="168" t="s">
        <v>40</v>
      </c>
      <c r="K30" s="169"/>
      <c r="L30" s="166">
        <v>0</v>
      </c>
      <c r="M30" s="167"/>
      <c r="N30" s="186">
        <v>1080</v>
      </c>
      <c r="O30" s="187"/>
      <c r="P30" s="56">
        <f t="shared" ref="P30:P32" si="8">L30-N30</f>
        <v>-1080</v>
      </c>
    </row>
    <row r="31" spans="1:18" ht="18.75" customHeight="1" thickBot="1" x14ac:dyDescent="0.3">
      <c r="A31" s="59" t="s">
        <v>25</v>
      </c>
      <c r="B31" s="152" t="s">
        <v>39</v>
      </c>
      <c r="C31" s="152"/>
      <c r="D31" s="149"/>
      <c r="E31" s="150"/>
      <c r="F31" s="150"/>
      <c r="G31" s="151"/>
      <c r="H31" s="149" t="s">
        <v>40</v>
      </c>
      <c r="I31" s="151"/>
      <c r="J31" s="172" t="s">
        <v>40</v>
      </c>
      <c r="K31" s="173"/>
      <c r="L31" s="166">
        <v>0</v>
      </c>
      <c r="M31" s="167"/>
      <c r="N31" s="186">
        <v>832</v>
      </c>
      <c r="O31" s="187"/>
      <c r="P31" s="56">
        <f t="shared" ref="P31" si="9">L31-N31</f>
        <v>-832</v>
      </c>
    </row>
    <row r="32" spans="1:18" ht="18.75" customHeight="1" thickBot="1" x14ac:dyDescent="0.3">
      <c r="A32" s="59" t="s">
        <v>25</v>
      </c>
      <c r="B32" s="152" t="s">
        <v>39</v>
      </c>
      <c r="C32" s="152"/>
      <c r="D32" s="149"/>
      <c r="E32" s="150"/>
      <c r="F32" s="150"/>
      <c r="G32" s="151"/>
      <c r="H32" s="149" t="s">
        <v>40</v>
      </c>
      <c r="I32" s="151"/>
      <c r="J32" s="172" t="s">
        <v>40</v>
      </c>
      <c r="K32" s="173"/>
      <c r="L32" s="166">
        <v>0</v>
      </c>
      <c r="M32" s="167"/>
      <c r="N32" s="186">
        <v>701</v>
      </c>
      <c r="O32" s="187"/>
      <c r="P32" s="56">
        <f t="shared" si="8"/>
        <v>-701</v>
      </c>
    </row>
    <row r="33" spans="1:16" ht="19.2" customHeight="1" x14ac:dyDescent="0.25">
      <c r="A33" s="59" t="s">
        <v>25</v>
      </c>
      <c r="B33" s="157" t="s">
        <v>39</v>
      </c>
      <c r="C33" s="158"/>
      <c r="D33" s="149"/>
      <c r="E33" s="150"/>
      <c r="F33" s="150"/>
      <c r="G33" s="151"/>
      <c r="H33" s="149" t="s">
        <v>40</v>
      </c>
      <c r="I33" s="151"/>
      <c r="J33" s="149" t="s">
        <v>40</v>
      </c>
      <c r="K33" s="165"/>
      <c r="L33" s="170">
        <v>0</v>
      </c>
      <c r="M33" s="171"/>
      <c r="N33" s="112">
        <v>390</v>
      </c>
      <c r="O33" s="113"/>
      <c r="P33" s="56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71FF3-08A8-4045-85D4-4A61B6964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2023-07-03T17:58:18Z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