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d.docs.live.net/78f5df5b6cee373d/Desktop/ALBIN_LEAVE ME ALONE_ WORKING HERE/SHAKE SHACK SITE PICTURES/"/>
    </mc:Choice>
  </mc:AlternateContent>
  <xr:revisionPtr revIDLastSave="0" documentId="8_{28957F4A-4F23-4E9B-AD5C-750B881B427E}" xr6:coauthVersionLast="47" xr6:coauthVersionMax="47" xr10:uidLastSave="{00000000-0000-0000-0000-000000000000}"/>
  <bookViews>
    <workbookView xWindow="-110" yWindow="-110" windowWidth="19420" windowHeight="10300" xr2:uid="{00000000-000D-0000-FFFF-FFFF00000000}"/>
  </bookViews>
  <sheets>
    <sheet name="SUMMARY (2)" sheetId="1" r:id="rId1"/>
  </sheets>
  <definedNames>
    <definedName name="_xlnm.Print_Area" localSheetId="0">'SUMMARY (2)'!$A$1:$P$33</definedName>
    <definedName name="Z_B8AA0815_1419_45DA_B979_4E52F8F5EA9B_.wvu.Cols" localSheetId="0" hidden="1">'SUMMARY (2)'!$P:$P</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I9" i="1"/>
  <c r="F9" i="1"/>
  <c r="E9" i="1"/>
  <c r="D28" i="1"/>
  <c r="C28" i="1" l="1"/>
  <c r="E8" i="1"/>
  <c r="F8" i="1"/>
  <c r="I8" i="1"/>
  <c r="J8" i="1"/>
  <c r="I10" i="1"/>
  <c r="J10" i="1"/>
  <c r="P41" i="1" l="1"/>
  <c r="P42" i="1"/>
  <c r="P43" i="1"/>
  <c r="P44" i="1"/>
  <c r="P45" i="1"/>
  <c r="P46" i="1"/>
  <c r="P15" i="1" l="1"/>
  <c r="O15" i="1"/>
  <c r="N15" i="1"/>
  <c r="M15" i="1"/>
  <c r="L15" i="1"/>
  <c r="K15" i="1"/>
  <c r="H15" i="1"/>
  <c r="G15" i="1"/>
  <c r="D15" i="1"/>
  <c r="C15" i="1"/>
  <c r="H22" i="1" l="1"/>
  <c r="P40" i="1"/>
  <c r="P39" i="1"/>
  <c r="P38" i="1"/>
  <c r="T19" i="1" l="1"/>
  <c r="R21" i="1"/>
  <c r="P22" i="1" s="1"/>
  <c r="D20" i="1" l="1"/>
  <c r="C20" i="1"/>
  <c r="D19" i="1"/>
  <c r="C19" i="1"/>
  <c r="C21" i="1" l="1"/>
  <c r="T17" i="1" s="1"/>
  <c r="D21" i="1"/>
  <c r="U19" i="1" s="1"/>
  <c r="R19" i="1" s="1"/>
  <c r="J7" i="1"/>
  <c r="J6" i="1"/>
  <c r="I7" i="1"/>
  <c r="I6" i="1"/>
  <c r="U17" i="1" l="1"/>
  <c r="R17" i="1" s="1"/>
  <c r="P18" i="1" s="1"/>
  <c r="P20" i="1"/>
  <c r="F7" i="1"/>
  <c r="E7" i="1"/>
  <c r="F6" i="1"/>
  <c r="E6" i="1"/>
  <c r="E15" i="1" l="1"/>
  <c r="F15" i="1"/>
</calcChain>
</file>

<file path=xl/sharedStrings.xml><?xml version="1.0" encoding="utf-8"?>
<sst xmlns="http://schemas.openxmlformats.org/spreadsheetml/2006/main" count="87" uniqueCount="56">
  <si>
    <t>HVAC SUPPLY</t>
  </si>
  <si>
    <t>HVAC RETURN</t>
  </si>
  <si>
    <t>HVAC OUTDOOR</t>
  </si>
  <si>
    <t>HOOD MAKE-UP</t>
  </si>
  <si>
    <t>HOOD EXHAUST</t>
  </si>
  <si>
    <t>AREA</t>
  </si>
  <si>
    <t>UNIT</t>
  </si>
  <si>
    <t>DESIGN</t>
  </si>
  <si>
    <t>ACTUAL</t>
  </si>
  <si>
    <t>SERVED</t>
  </si>
  <si>
    <t>EF-1</t>
  </si>
  <si>
    <t>EF-2</t>
  </si>
  <si>
    <t>MUA-1</t>
  </si>
  <si>
    <t>DOOR TESTED</t>
  </si>
  <si>
    <t>FRONT</t>
  </si>
  <si>
    <t>SIDE</t>
  </si>
  <si>
    <t>REAR</t>
  </si>
  <si>
    <t>AVERAGE</t>
  </si>
  <si>
    <t>NET AIRFLOW</t>
  </si>
  <si>
    <t>SYSTEM COMPONENTS TO ASSETS SCHEDULED ABOVE</t>
  </si>
  <si>
    <t>MAU TYPE</t>
  </si>
  <si>
    <t>SIZE</t>
  </si>
  <si>
    <t>NET CFM</t>
  </si>
  <si>
    <t>FILTER TYPE/#/SIZE</t>
  </si>
  <si>
    <t>MANUFACTURER</t>
  </si>
  <si>
    <t>HD</t>
  </si>
  <si>
    <t>RTU-1</t>
  </si>
  <si>
    <t>RTU-2</t>
  </si>
  <si>
    <t>EF-3</t>
  </si>
  <si>
    <t>OA %</t>
  </si>
  <si>
    <t>RTU-3</t>
  </si>
  <si>
    <t>TOTALS</t>
  </si>
  <si>
    <t>NET BUILDING AIRFLOW CALCULATION</t>
  </si>
  <si>
    <t>TOTAL EXHAUST</t>
  </si>
  <si>
    <t>TOTAL OA</t>
  </si>
  <si>
    <t>BUILDING PRESSURE MEASUREMENTS 
(IN. H20)</t>
  </si>
  <si>
    <t xml:space="preserve">AIR BALANCE SCHEDULE </t>
  </si>
  <si>
    <t>FINAL CHECKS</t>
  </si>
  <si>
    <t>MEASURED PRESSURES COINCIDES WITH ACTUAL NET AIRFLOW:</t>
  </si>
  <si>
    <t>PRESSURE FALLS WITHIN IMC TOLERANCE OF  +/-0.02" W.C.</t>
  </si>
  <si>
    <t>ACTUAL NET AIRFLOW COINCIDES WITH DESIGN:</t>
  </si>
  <si>
    <t>GENERAL EXH.</t>
  </si>
  <si>
    <t>KITCHEN PRESSURIZATION (MUST BE NEGATIVE)</t>
  </si>
  <si>
    <t>TOTAL KITCHEN OA</t>
  </si>
  <si>
    <t>TOTAL KITCHEN EXHAUST</t>
  </si>
  <si>
    <t>DINING/RR</t>
  </si>
  <si>
    <t>COOKLINE</t>
  </si>
  <si>
    <t>DINING AREA</t>
  </si>
  <si>
    <t>FCU-1</t>
  </si>
  <si>
    <t>ACU-1</t>
  </si>
  <si>
    <t>KITCHEN</t>
  </si>
  <si>
    <t>OFFICE</t>
  </si>
  <si>
    <t>RESTROOM</t>
  </si>
  <si>
    <t>HOOD1</t>
  </si>
  <si>
    <t>HOO2</t>
  </si>
  <si>
    <t>Return trip required to check hoods, and balance out Captive Aire Unit. Balance of Captive Air Unit was unable to be done due to Issues with Hood fans and MAU VFD.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</si>
</sst>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20"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
      <sz val="8"/>
      <name val="Arial"/>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style="dotted">
        <color indexed="64"/>
      </right>
      <top/>
      <bottom style="thin">
        <color indexed="64"/>
      </bottom>
      <diagonal/>
    </border>
    <border>
      <left/>
      <right style="medium">
        <color indexed="64"/>
      </right>
      <top/>
      <bottom style="thin">
        <color indexed="64"/>
      </bottom>
      <diagonal/>
    </border>
    <border>
      <left style="double">
        <color indexed="64"/>
      </left>
      <right/>
      <top/>
      <bottom style="thin">
        <color indexed="64"/>
      </bottom>
      <diagonal/>
    </border>
    <border>
      <left style="dotted">
        <color indexed="64"/>
      </left>
      <right style="double">
        <color indexed="64"/>
      </right>
      <top/>
      <bottom style="thin">
        <color indexed="64"/>
      </bottom>
      <diagonal/>
    </border>
    <border>
      <left style="double">
        <color indexed="64"/>
      </left>
      <right/>
      <top/>
      <bottom/>
      <diagonal/>
    </border>
    <border>
      <left style="dotted">
        <color indexed="64"/>
      </left>
      <right style="double">
        <color indexed="64"/>
      </right>
      <top/>
      <bottom/>
      <diagonal/>
    </border>
    <border>
      <left/>
      <right/>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style="medium">
        <color indexed="64"/>
      </top>
      <bottom style="medium">
        <color indexed="64"/>
      </bottom>
      <diagonal/>
    </border>
    <border>
      <left/>
      <right style="medium">
        <color indexed="64"/>
      </right>
      <top/>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236">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4"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0"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29"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3" borderId="33" xfId="0" applyFont="1" applyFill="1" applyBorder="1" applyAlignment="1">
      <alignment vertical="center"/>
    </xf>
    <xf numFmtId="0" fontId="2" fillId="3" borderId="40"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64" fontId="2" fillId="0" borderId="20"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2" fillId="2"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49" fontId="1" fillId="0" borderId="38" xfId="0" applyNumberFormat="1" applyFont="1" applyBorder="1" applyAlignment="1">
      <alignment horizontal="left" vertical="center"/>
    </xf>
    <xf numFmtId="0" fontId="1" fillId="0" borderId="43"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5" xfId="0" applyFont="1" applyBorder="1" applyAlignment="1">
      <alignment horizontal="center" vertical="center"/>
    </xf>
    <xf numFmtId="0" fontId="3" fillId="0" borderId="4" xfId="0" applyFont="1" applyBorder="1" applyAlignment="1">
      <alignment horizontal="center"/>
    </xf>
    <xf numFmtId="0" fontId="3" fillId="0" borderId="56" xfId="0" applyFont="1" applyBorder="1" applyAlignment="1">
      <alignment horizontal="center"/>
    </xf>
    <xf numFmtId="0" fontId="3" fillId="4" borderId="12" xfId="0" applyFont="1" applyFill="1" applyBorder="1" applyAlignment="1">
      <alignment horizontal="center"/>
    </xf>
    <xf numFmtId="0" fontId="3" fillId="4" borderId="55" xfId="0" applyFont="1" applyFill="1" applyBorder="1" applyAlignment="1">
      <alignment horizontal="center"/>
    </xf>
    <xf numFmtId="0" fontId="3" fillId="0" borderId="47" xfId="0" applyFont="1" applyBorder="1" applyAlignment="1">
      <alignment horizontal="center"/>
    </xf>
    <xf numFmtId="0" fontId="3" fillId="0" borderId="57"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59" xfId="0" applyFont="1" applyFill="1" applyBorder="1" applyAlignment="1">
      <alignment horizontal="right" vertical="center"/>
    </xf>
    <xf numFmtId="0" fontId="1" fillId="0" borderId="58" xfId="0" applyFont="1" applyBorder="1" applyAlignment="1">
      <alignment vertical="center"/>
    </xf>
    <xf numFmtId="0" fontId="1" fillId="0" borderId="60" xfId="0" applyFont="1" applyBorder="1" applyAlignment="1">
      <alignment horizontal="left"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164" fontId="2" fillId="0" borderId="64" xfId="0" applyNumberFormat="1" applyFont="1" applyBorder="1" applyAlignment="1">
      <alignment horizontal="center" vertical="center"/>
    </xf>
    <xf numFmtId="164" fontId="2" fillId="0" borderId="65" xfId="0" applyNumberFormat="1" applyFont="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pplyAlignment="1">
      <alignment horizontal="center" vertical="center"/>
    </xf>
    <xf numFmtId="0" fontId="5" fillId="0" borderId="61" xfId="0" applyFont="1" applyBorder="1" applyAlignment="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68" xfId="0" applyFont="1" applyBorder="1" applyAlignment="1">
      <alignment horizontal="center" vertical="center"/>
    </xf>
    <xf numFmtId="0" fontId="5" fillId="0" borderId="0" xfId="0" applyFont="1" applyAlignment="1">
      <alignment horizontal="left" vertical="center" wrapText="1"/>
    </xf>
    <xf numFmtId="0" fontId="14" fillId="3" borderId="7" xfId="0" applyFont="1" applyFill="1" applyBorder="1" applyAlignment="1">
      <alignment horizontal="center"/>
    </xf>
    <xf numFmtId="0" fontId="14" fillId="3" borderId="6" xfId="0" applyFont="1" applyFill="1" applyBorder="1" applyAlignment="1">
      <alignment horizontal="center"/>
    </xf>
    <xf numFmtId="0" fontId="3" fillId="3" borderId="6" xfId="0" applyFont="1" applyFill="1" applyBorder="1" applyAlignment="1">
      <alignment horizontal="center"/>
    </xf>
    <xf numFmtId="0" fontId="0" fillId="3" borderId="0" xfId="0" applyFill="1" applyAlignment="1">
      <alignment horizontal="left" vertical="top" wrapText="1"/>
    </xf>
    <xf numFmtId="0" fontId="2" fillId="3" borderId="0" xfId="0" applyFont="1" applyFill="1" applyAlignment="1">
      <alignment horizontal="left" vertical="top" wrapText="1"/>
    </xf>
    <xf numFmtId="0" fontId="1" fillId="3" borderId="0" xfId="0" applyFont="1" applyFill="1"/>
    <xf numFmtId="0" fontId="3" fillId="5" borderId="12" xfId="0" applyFont="1" applyFill="1" applyBorder="1" applyAlignment="1">
      <alignment horizontal="center"/>
    </xf>
    <xf numFmtId="0" fontId="3" fillId="5" borderId="55" xfId="0" applyFont="1" applyFill="1" applyBorder="1" applyAlignment="1">
      <alignment horizontal="center"/>
    </xf>
    <xf numFmtId="0" fontId="14" fillId="3" borderId="4" xfId="0" applyFont="1" applyFill="1" applyBorder="1" applyAlignment="1">
      <alignment horizontal="center"/>
    </xf>
    <xf numFmtId="0" fontId="14" fillId="3" borderId="0" xfId="0" applyFont="1" applyFill="1" applyAlignment="1">
      <alignment horizontal="center"/>
    </xf>
    <xf numFmtId="0" fontId="3" fillId="3" borderId="0" xfId="0" applyFont="1" applyFill="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14" fillId="5" borderId="12" xfId="0" applyFont="1" applyFill="1" applyBorder="1" applyAlignment="1">
      <alignment horizontal="center"/>
    </xf>
    <xf numFmtId="0" fontId="14" fillId="5" borderId="11" xfId="0" applyFont="1" applyFill="1" applyBorder="1" applyAlignment="1">
      <alignment horizont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1" fillId="0" borderId="43" xfId="0" applyFont="1" applyBorder="1" applyAlignment="1">
      <alignment horizontal="center" vertical="center" wrapText="1"/>
    </xf>
    <xf numFmtId="0" fontId="0" fillId="0" borderId="43" xfId="0" applyBorder="1" applyAlignment="1">
      <alignment horizontal="center" vertical="center" wrapText="1"/>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69"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34" xfId="0" applyFont="1" applyBorder="1" applyAlignment="1">
      <alignment horizontal="center" vertical="center"/>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0" fillId="0" borderId="45" xfId="0"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3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 fillId="0" borderId="21" xfId="0" applyFont="1" applyBorder="1" applyAlignment="1">
      <alignment horizontal="center" vertical="center" wrapText="1"/>
    </xf>
    <xf numFmtId="0" fontId="1" fillId="0" borderId="43" xfId="0" applyFont="1" applyBorder="1" applyAlignment="1">
      <alignment horizontal="center" vertical="center"/>
    </xf>
    <xf numFmtId="49" fontId="1" fillId="0" borderId="3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7" xfId="0" applyFont="1" applyBorder="1" applyAlignment="1">
      <alignment horizontal="center" vertical="center"/>
    </xf>
    <xf numFmtId="0" fontId="15" fillId="0" borderId="49" xfId="0" applyFont="1" applyBorder="1" applyAlignment="1">
      <alignment horizontal="center" vertical="center"/>
    </xf>
    <xf numFmtId="49" fontId="1" fillId="0" borderId="44" xfId="0" applyNumberFormat="1" applyFont="1" applyBorder="1" applyAlignment="1">
      <alignment horizontal="center" vertical="center"/>
    </xf>
    <xf numFmtId="49" fontId="1" fillId="0" borderId="45" xfId="0" applyNumberFormat="1" applyFont="1" applyBorder="1" applyAlignment="1">
      <alignment horizontal="center" vertical="center"/>
    </xf>
    <xf numFmtId="0" fontId="1" fillId="0" borderId="21" xfId="0" applyFont="1" applyBorder="1" applyAlignment="1">
      <alignment horizontal="center" vertic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85354</xdr:colOff>
      <xdr:row>0</xdr:row>
      <xdr:rowOff>461368</xdr:rowOff>
    </xdr:from>
    <xdr:to>
      <xdr:col>3</xdr:col>
      <xdr:colOff>249865</xdr:colOff>
      <xdr:row>0</xdr:row>
      <xdr:rowOff>971463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354" y="461368"/>
          <a:ext cx="2360976" cy="5196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6"/>
  <sheetViews>
    <sheetView showGridLines="0" tabSelected="1" view="pageLayout" zoomScaleNormal="55" zoomScaleSheetLayoutView="55" workbookViewId="0">
      <selection activeCell="M28" sqref="M28"/>
    </sheetView>
  </sheetViews>
  <sheetFormatPr defaultColWidth="9.1796875" defaultRowHeight="12.5" x14ac:dyDescent="0.25"/>
  <cols>
    <col min="1" max="1" width="10.54296875" style="1" customWidth="1"/>
    <col min="2" max="2" width="10.81640625" style="1" customWidth="1"/>
    <col min="3" max="3" width="10.7265625" style="1" customWidth="1"/>
    <col min="4" max="4" width="9.7265625" style="1" customWidth="1"/>
    <col min="5" max="5" width="9.54296875" style="1" customWidth="1"/>
    <col min="6" max="6" width="10" style="1" customWidth="1"/>
    <col min="7" max="7" width="8.54296875" style="1" customWidth="1"/>
    <col min="8" max="8" width="9.26953125" style="1" customWidth="1"/>
    <col min="9" max="9" width="8.7265625" style="1" customWidth="1"/>
    <col min="10" max="10" width="7.7265625" style="1" customWidth="1"/>
    <col min="11" max="11" width="8.453125" style="1" customWidth="1"/>
    <col min="12" max="12" width="7.7265625" style="1" customWidth="1"/>
    <col min="13" max="13" width="8.26953125" style="1" customWidth="1"/>
    <col min="14" max="14" width="7.54296875" style="1" customWidth="1"/>
    <col min="15" max="15" width="8" style="1" bestFit="1" customWidth="1"/>
    <col min="16" max="16" width="9.1796875" style="1" bestFit="1" customWidth="1"/>
    <col min="17" max="17" width="17.453125" style="1" customWidth="1"/>
    <col min="18" max="21" width="9.1796875" style="1" hidden="1" customWidth="1"/>
    <col min="22" max="16384" width="9.1796875" style="1"/>
  </cols>
  <sheetData>
    <row r="1" spans="1:18" ht="165.75" customHeight="1" x14ac:dyDescent="0.25"/>
    <row r="2" spans="1:18" ht="21.75" customHeight="1" x14ac:dyDescent="0.4">
      <c r="A2" s="199" t="s">
        <v>36</v>
      </c>
      <c r="B2" s="199"/>
      <c r="C2" s="199"/>
      <c r="D2" s="199"/>
      <c r="E2" s="199"/>
      <c r="F2" s="199"/>
      <c r="G2" s="199"/>
      <c r="H2" s="199"/>
      <c r="I2" s="199"/>
      <c r="J2" s="199"/>
      <c r="K2" s="199"/>
      <c r="L2" s="199"/>
      <c r="M2" s="199"/>
      <c r="N2" s="199"/>
      <c r="O2" s="199"/>
      <c r="P2" s="199"/>
    </row>
    <row r="3" spans="1:18" ht="9.75" customHeight="1" thickBot="1" x14ac:dyDescent="0.45">
      <c r="A3" s="85"/>
    </row>
    <row r="4" spans="1:18" ht="20.149999999999999" customHeight="1" thickBot="1" x14ac:dyDescent="0.3">
      <c r="A4" s="6"/>
      <c r="B4" s="8" t="s">
        <v>5</v>
      </c>
      <c r="C4" s="170" t="s">
        <v>0</v>
      </c>
      <c r="D4" s="171"/>
      <c r="E4" s="163" t="s">
        <v>1</v>
      </c>
      <c r="F4" s="162"/>
      <c r="G4" s="176" t="s">
        <v>2</v>
      </c>
      <c r="H4" s="177"/>
      <c r="I4" s="168" t="s">
        <v>29</v>
      </c>
      <c r="J4" s="169"/>
      <c r="K4" s="174" t="s">
        <v>3</v>
      </c>
      <c r="L4" s="175"/>
      <c r="M4" s="172" t="s">
        <v>4</v>
      </c>
      <c r="N4" s="173"/>
      <c r="O4" s="172" t="s">
        <v>41</v>
      </c>
      <c r="P4" s="173"/>
      <c r="Q4" s="7"/>
      <c r="R4" s="62"/>
    </row>
    <row r="5" spans="1:18" ht="20.149999999999999" customHeight="1" thickBot="1" x14ac:dyDescent="0.3">
      <c r="A5" s="9" t="s">
        <v>6</v>
      </c>
      <c r="B5" s="22" t="s">
        <v>9</v>
      </c>
      <c r="C5" s="10" t="s">
        <v>7</v>
      </c>
      <c r="D5" s="11" t="s">
        <v>8</v>
      </c>
      <c r="E5" s="12" t="s">
        <v>7</v>
      </c>
      <c r="F5" s="13" t="s">
        <v>8</v>
      </c>
      <c r="G5" s="14" t="s">
        <v>7</v>
      </c>
      <c r="H5" s="15" t="s">
        <v>8</v>
      </c>
      <c r="I5" s="16" t="s">
        <v>7</v>
      </c>
      <c r="J5" s="17" t="s">
        <v>8</v>
      </c>
      <c r="K5" s="18" t="s">
        <v>7</v>
      </c>
      <c r="L5" s="19" t="s">
        <v>8</v>
      </c>
      <c r="M5" s="20" t="s">
        <v>7</v>
      </c>
      <c r="N5" s="21" t="s">
        <v>8</v>
      </c>
      <c r="O5" s="20" t="s">
        <v>7</v>
      </c>
      <c r="P5" s="21" t="s">
        <v>8</v>
      </c>
      <c r="Q5" s="7"/>
      <c r="R5" s="62"/>
    </row>
    <row r="6" spans="1:18" ht="20.149999999999999" customHeight="1" x14ac:dyDescent="0.25">
      <c r="A6" s="72" t="s">
        <v>26</v>
      </c>
      <c r="B6" s="70" t="s">
        <v>46</v>
      </c>
      <c r="C6" s="23">
        <v>2400</v>
      </c>
      <c r="D6" s="24">
        <v>2403</v>
      </c>
      <c r="E6" s="23">
        <f t="shared" ref="E6:F7" si="0">C6-G6</f>
        <v>2100</v>
      </c>
      <c r="F6" s="24">
        <f t="shared" si="0"/>
        <v>2091</v>
      </c>
      <c r="G6" s="25">
        <v>300</v>
      </c>
      <c r="H6" s="26">
        <v>312</v>
      </c>
      <c r="I6" s="27">
        <f>G6/C6</f>
        <v>0.125</v>
      </c>
      <c r="J6" s="28">
        <f>H6/D6</f>
        <v>0.12983770287141075</v>
      </c>
      <c r="K6" s="29"/>
      <c r="L6" s="30"/>
      <c r="M6" s="31"/>
      <c r="N6" s="32"/>
      <c r="O6" s="33"/>
      <c r="P6" s="34"/>
      <c r="Q6" s="68"/>
      <c r="R6" s="66"/>
    </row>
    <row r="7" spans="1:18" ht="20.149999999999999" customHeight="1" x14ac:dyDescent="0.25">
      <c r="A7" s="73" t="s">
        <v>27</v>
      </c>
      <c r="B7" s="71" t="s">
        <v>45</v>
      </c>
      <c r="C7" s="35">
        <v>3000</v>
      </c>
      <c r="D7" s="36">
        <v>2996</v>
      </c>
      <c r="E7" s="35">
        <f t="shared" si="0"/>
        <v>2485</v>
      </c>
      <c r="F7" s="36">
        <f t="shared" si="0"/>
        <v>2996</v>
      </c>
      <c r="G7" s="37">
        <v>515</v>
      </c>
      <c r="H7" s="38"/>
      <c r="I7" s="39">
        <f t="shared" ref="I7:J7" si="1">G7/C7</f>
        <v>0.17166666666666666</v>
      </c>
      <c r="J7" s="40">
        <f t="shared" si="1"/>
        <v>0</v>
      </c>
      <c r="K7" s="41"/>
      <c r="L7" s="42"/>
      <c r="M7" s="43"/>
      <c r="N7" s="44"/>
      <c r="O7" s="45"/>
      <c r="P7" s="46"/>
      <c r="Q7" s="61"/>
      <c r="R7" s="66"/>
    </row>
    <row r="8" spans="1:18" ht="20.149999999999999" customHeight="1" x14ac:dyDescent="0.25">
      <c r="A8" s="73" t="s">
        <v>30</v>
      </c>
      <c r="B8" s="71" t="s">
        <v>47</v>
      </c>
      <c r="C8" s="35">
        <v>1200</v>
      </c>
      <c r="D8" s="36">
        <v>1265</v>
      </c>
      <c r="E8" s="35">
        <f t="shared" ref="E8" si="2">C8-G8</f>
        <v>1030</v>
      </c>
      <c r="F8" s="36">
        <f t="shared" ref="F8" si="3">D8-H8</f>
        <v>1120</v>
      </c>
      <c r="G8" s="37">
        <v>170</v>
      </c>
      <c r="H8" s="38">
        <v>145</v>
      </c>
      <c r="I8" s="39">
        <f t="shared" ref="I8" si="4">G8/C8</f>
        <v>0.14166666666666666</v>
      </c>
      <c r="J8" s="40">
        <f t="shared" ref="J8" si="5">H8/D8</f>
        <v>0.11462450592885376</v>
      </c>
      <c r="K8" s="41"/>
      <c r="L8" s="42"/>
      <c r="M8" s="43"/>
      <c r="N8" s="44"/>
      <c r="O8" s="45"/>
      <c r="P8" s="46"/>
      <c r="Q8" s="61"/>
      <c r="R8" s="66"/>
    </row>
    <row r="9" spans="1:18" ht="19.5" customHeight="1" x14ac:dyDescent="0.25">
      <c r="A9" s="73" t="s">
        <v>48</v>
      </c>
      <c r="B9" s="71" t="s">
        <v>50</v>
      </c>
      <c r="C9" s="35">
        <v>3000</v>
      </c>
      <c r="D9" s="36">
        <v>2961</v>
      </c>
      <c r="E9" s="35">
        <f t="shared" ref="E9" si="6">C9-G9</f>
        <v>3000</v>
      </c>
      <c r="F9" s="36">
        <f t="shared" ref="F9" si="7">D9-H9</f>
        <v>2961</v>
      </c>
      <c r="G9" s="37">
        <v>0</v>
      </c>
      <c r="H9" s="38">
        <v>0</v>
      </c>
      <c r="I9" s="39">
        <f t="shared" ref="I9" si="8">G9/C9</f>
        <v>0</v>
      </c>
      <c r="J9" s="40">
        <f t="shared" ref="J9" si="9">H9/D9</f>
        <v>0</v>
      </c>
      <c r="K9" s="41"/>
      <c r="L9" s="42"/>
      <c r="M9" s="43"/>
      <c r="N9" s="44"/>
      <c r="O9" s="45"/>
      <c r="P9" s="46"/>
      <c r="Q9" s="61"/>
      <c r="R9" s="66"/>
    </row>
    <row r="10" spans="1:18" ht="20.149999999999999" customHeight="1" x14ac:dyDescent="0.25">
      <c r="A10" s="101" t="s">
        <v>49</v>
      </c>
      <c r="B10" s="112" t="s">
        <v>51</v>
      </c>
      <c r="C10" s="47"/>
      <c r="D10" s="47"/>
      <c r="E10" s="47"/>
      <c r="F10" s="47"/>
      <c r="G10" s="102">
        <v>15</v>
      </c>
      <c r="H10" s="103">
        <v>15</v>
      </c>
      <c r="I10" s="104" t="e">
        <f>G10/C10</f>
        <v>#DIV/0!</v>
      </c>
      <c r="J10" s="105" t="e">
        <f>H10/D10</f>
        <v>#DIV/0!</v>
      </c>
      <c r="K10" s="106"/>
      <c r="L10" s="107"/>
      <c r="M10" s="108"/>
      <c r="N10" s="109"/>
      <c r="O10" s="110"/>
      <c r="P10" s="111"/>
      <c r="Q10" s="68"/>
      <c r="R10" s="66"/>
    </row>
    <row r="11" spans="1:18" ht="20.149999999999999" customHeight="1" x14ac:dyDescent="0.25">
      <c r="A11" s="73" t="s">
        <v>12</v>
      </c>
      <c r="B11" s="71" t="s">
        <v>50</v>
      </c>
      <c r="C11" s="47"/>
      <c r="D11" s="47"/>
      <c r="E11" s="47"/>
      <c r="F11" s="47"/>
      <c r="G11" s="41"/>
      <c r="H11" s="42"/>
      <c r="I11" s="49"/>
      <c r="J11" s="42"/>
      <c r="K11" s="37">
        <v>1980</v>
      </c>
      <c r="L11" s="38">
        <v>1345</v>
      </c>
      <c r="M11" s="43"/>
      <c r="N11" s="44"/>
      <c r="O11" s="45"/>
      <c r="P11" s="46"/>
      <c r="Q11" s="52"/>
      <c r="R11" s="66"/>
    </row>
    <row r="12" spans="1:18" ht="20.149999999999999" customHeight="1" x14ac:dyDescent="0.25">
      <c r="A12" s="73" t="s">
        <v>10</v>
      </c>
      <c r="B12" s="71" t="s">
        <v>53</v>
      </c>
      <c r="C12" s="47"/>
      <c r="D12" s="48"/>
      <c r="E12" s="47"/>
      <c r="F12" s="48"/>
      <c r="G12" s="41"/>
      <c r="H12" s="42"/>
      <c r="I12" s="49"/>
      <c r="J12" s="42"/>
      <c r="K12" s="41"/>
      <c r="L12" s="42"/>
      <c r="M12" s="50">
        <v>767</v>
      </c>
      <c r="N12" s="51">
        <v>779</v>
      </c>
      <c r="O12" s="45"/>
      <c r="P12" s="46"/>
      <c r="Q12" s="61"/>
      <c r="R12" s="66"/>
    </row>
    <row r="13" spans="1:18" ht="20.149999999999999" customHeight="1" x14ac:dyDescent="0.25">
      <c r="A13" s="73" t="s">
        <v>11</v>
      </c>
      <c r="B13" s="71" t="s">
        <v>54</v>
      </c>
      <c r="C13" s="47"/>
      <c r="D13" s="48"/>
      <c r="E13" s="47"/>
      <c r="F13" s="48"/>
      <c r="G13" s="41"/>
      <c r="H13" s="42"/>
      <c r="I13" s="49"/>
      <c r="J13" s="42"/>
      <c r="K13" s="41"/>
      <c r="L13" s="42"/>
      <c r="M13" s="50">
        <v>1708</v>
      </c>
      <c r="N13" s="51">
        <v>886</v>
      </c>
      <c r="O13" s="45"/>
      <c r="P13" s="46"/>
      <c r="Q13" s="61"/>
      <c r="R13" s="66"/>
    </row>
    <row r="14" spans="1:18" ht="20.149999999999999" customHeight="1" thickBot="1" x14ac:dyDescent="0.3">
      <c r="A14" s="73" t="s">
        <v>28</v>
      </c>
      <c r="B14" s="71" t="s">
        <v>52</v>
      </c>
      <c r="C14" s="47"/>
      <c r="D14" s="48"/>
      <c r="E14" s="47"/>
      <c r="F14" s="48"/>
      <c r="G14" s="41"/>
      <c r="H14" s="42"/>
      <c r="I14" s="49"/>
      <c r="J14" s="42"/>
      <c r="K14" s="41"/>
      <c r="L14" s="42"/>
      <c r="M14" s="43"/>
      <c r="N14" s="44"/>
      <c r="O14" s="113">
        <v>300</v>
      </c>
      <c r="P14" s="114">
        <v>297</v>
      </c>
      <c r="Q14" s="61"/>
      <c r="R14" s="66"/>
    </row>
    <row r="15" spans="1:18" ht="20.149999999999999" customHeight="1" thickBot="1" x14ac:dyDescent="0.3">
      <c r="A15" s="134" t="s">
        <v>31</v>
      </c>
      <c r="B15" s="135"/>
      <c r="C15" s="74">
        <f t="shared" ref="C15:H15" si="10">SUM(C6:C14)</f>
        <v>9600</v>
      </c>
      <c r="D15" s="75">
        <f t="shared" si="10"/>
        <v>9625</v>
      </c>
      <c r="E15" s="74">
        <f t="shared" si="10"/>
        <v>8615</v>
      </c>
      <c r="F15" s="75">
        <f t="shared" si="10"/>
        <v>9168</v>
      </c>
      <c r="G15" s="76">
        <f t="shared" si="10"/>
        <v>1000</v>
      </c>
      <c r="H15" s="77">
        <f t="shared" si="10"/>
        <v>472</v>
      </c>
      <c r="I15" s="78"/>
      <c r="J15" s="79"/>
      <c r="K15" s="76">
        <f t="shared" ref="K15:P15" si="11">SUM(K6:K14)</f>
        <v>1980</v>
      </c>
      <c r="L15" s="77">
        <f t="shared" si="11"/>
        <v>1345</v>
      </c>
      <c r="M15" s="115">
        <f t="shared" si="11"/>
        <v>2475</v>
      </c>
      <c r="N15" s="80">
        <f t="shared" si="11"/>
        <v>1665</v>
      </c>
      <c r="O15" s="81">
        <f t="shared" si="11"/>
        <v>300</v>
      </c>
      <c r="P15" s="82">
        <f t="shared" si="11"/>
        <v>297</v>
      </c>
      <c r="Q15" s="52"/>
      <c r="R15" s="66"/>
    </row>
    <row r="16" spans="1:18" ht="20.149999999999999" customHeight="1" thickBot="1" x14ac:dyDescent="0.3">
      <c r="A16" s="63"/>
      <c r="B16" s="53"/>
      <c r="C16" s="53"/>
      <c r="D16" s="53"/>
      <c r="E16" s="53"/>
      <c r="F16" s="64"/>
      <c r="G16" s="64"/>
      <c r="H16" s="69"/>
      <c r="I16" s="69"/>
      <c r="J16" s="64"/>
      <c r="K16" s="64"/>
      <c r="L16" s="65"/>
      <c r="M16" s="65"/>
      <c r="N16" s="65"/>
      <c r="O16" s="65"/>
      <c r="P16" s="52"/>
      <c r="Q16" s="66"/>
    </row>
    <row r="17" spans="1:21" ht="20.149999999999999" customHeight="1" thickBot="1" x14ac:dyDescent="0.35">
      <c r="A17" s="96" t="s">
        <v>32</v>
      </c>
      <c r="B17" s="83"/>
      <c r="C17" s="83"/>
      <c r="D17" s="83"/>
      <c r="F17" s="227" t="s">
        <v>13</v>
      </c>
      <c r="G17" s="228"/>
      <c r="H17" s="203" t="s">
        <v>35</v>
      </c>
      <c r="I17" s="204"/>
      <c r="J17" s="205"/>
      <c r="L17" s="95" t="s">
        <v>37</v>
      </c>
      <c r="M17" s="84"/>
      <c r="N17" s="84"/>
      <c r="O17" s="84"/>
      <c r="P17" s="84"/>
      <c r="R17" s="1" t="b">
        <f>T17=U17</f>
        <v>0</v>
      </c>
      <c r="T17" s="1" t="b">
        <f>C21&lt;0</f>
        <v>0</v>
      </c>
      <c r="U17" s="1" t="b">
        <f>D21&lt;0</f>
        <v>1</v>
      </c>
    </row>
    <row r="18" spans="1:21" ht="18.75" customHeight="1" thickBot="1" x14ac:dyDescent="0.3">
      <c r="A18" s="156" t="s">
        <v>31</v>
      </c>
      <c r="B18" s="157"/>
      <c r="C18" s="86" t="s">
        <v>7</v>
      </c>
      <c r="D18" s="87" t="s">
        <v>8</v>
      </c>
      <c r="F18" s="229"/>
      <c r="G18" s="230"/>
      <c r="H18" s="206"/>
      <c r="I18" s="207"/>
      <c r="J18" s="208"/>
      <c r="L18" s="200" t="s">
        <v>40</v>
      </c>
      <c r="M18" s="200"/>
      <c r="N18" s="200"/>
      <c r="O18" s="200"/>
      <c r="P18" s="98">
        <f>IF(R17=TRUE, 1, 0)</f>
        <v>0</v>
      </c>
    </row>
    <row r="19" spans="1:21" ht="18.75" customHeight="1" x14ac:dyDescent="0.35">
      <c r="A19" s="221" t="s">
        <v>34</v>
      </c>
      <c r="B19" s="222"/>
      <c r="C19" s="88">
        <f>G15+K15</f>
        <v>2980</v>
      </c>
      <c r="D19" s="89">
        <f>H15+L15</f>
        <v>1817</v>
      </c>
      <c r="F19" s="138" t="s">
        <v>14</v>
      </c>
      <c r="G19" s="139"/>
      <c r="H19" s="212">
        <v>1.7999999999999999E-2</v>
      </c>
      <c r="I19" s="213"/>
      <c r="J19" s="214"/>
      <c r="L19" s="201"/>
      <c r="M19" s="201"/>
      <c r="N19" s="201"/>
      <c r="O19" s="201"/>
      <c r="P19" s="100"/>
      <c r="R19" s="1" t="b">
        <f>T19=U19</f>
        <v>0</v>
      </c>
      <c r="T19" s="1" t="b">
        <f>H22&lt;0</f>
        <v>0</v>
      </c>
      <c r="U19" s="1" t="b">
        <f>D21&lt;0</f>
        <v>1</v>
      </c>
    </row>
    <row r="20" spans="1:21" ht="18.75" customHeight="1" thickBot="1" x14ac:dyDescent="0.4">
      <c r="A20" s="223" t="s">
        <v>33</v>
      </c>
      <c r="B20" s="224"/>
      <c r="C20" s="92">
        <f>M15+O15</f>
        <v>2775</v>
      </c>
      <c r="D20" s="93">
        <f>N15+P15</f>
        <v>1962</v>
      </c>
      <c r="F20" s="140" t="s">
        <v>15</v>
      </c>
      <c r="G20" s="141"/>
      <c r="H20" s="215">
        <v>2.1999999999999999E-2</v>
      </c>
      <c r="I20" s="216"/>
      <c r="J20" s="217"/>
      <c r="L20" s="202" t="s">
        <v>38</v>
      </c>
      <c r="M20" s="202"/>
      <c r="N20" s="202"/>
      <c r="O20" s="202"/>
      <c r="P20" s="99">
        <f>IF(R19=TRUE, 1, 0)</f>
        <v>0</v>
      </c>
    </row>
    <row r="21" spans="1:21" ht="18.75" customHeight="1" thickBot="1" x14ac:dyDescent="0.4">
      <c r="A21" s="225" t="s">
        <v>18</v>
      </c>
      <c r="B21" s="226"/>
      <c r="C21" s="90">
        <f>C19-C20</f>
        <v>205</v>
      </c>
      <c r="D21" s="91">
        <f>D19-D20</f>
        <v>-145</v>
      </c>
      <c r="F21" s="231" t="s">
        <v>16</v>
      </c>
      <c r="G21" s="232"/>
      <c r="H21" s="218">
        <v>3.5000000000000003E-2</v>
      </c>
      <c r="I21" s="219"/>
      <c r="J21" s="220"/>
      <c r="L21" s="201"/>
      <c r="M21" s="201"/>
      <c r="N21" s="201"/>
      <c r="O21" s="201"/>
      <c r="P21" s="100"/>
      <c r="R21" s="1" t="b">
        <f>AND(H22&gt;=-0.02, H22&lt;=0.02)</f>
        <v>0</v>
      </c>
    </row>
    <row r="22" spans="1:21" ht="16.5" customHeight="1" thickBot="1" x14ac:dyDescent="0.3">
      <c r="F22" s="154" t="s">
        <v>17</v>
      </c>
      <c r="G22" s="155"/>
      <c r="H22" s="209">
        <f>AVERAGE(H19:J21)</f>
        <v>2.4999999999999998E-2</v>
      </c>
      <c r="I22" s="210"/>
      <c r="J22" s="211"/>
      <c r="L22" s="198" t="s">
        <v>39</v>
      </c>
      <c r="M22" s="198"/>
      <c r="N22" s="198"/>
      <c r="O22" s="198"/>
      <c r="P22" s="94">
        <f>IF(R21=TRUE, 1, 0)</f>
        <v>0</v>
      </c>
    </row>
    <row r="23" spans="1:21" ht="13.75" customHeight="1" x14ac:dyDescent="0.25">
      <c r="A23" s="52"/>
      <c r="B23" s="52"/>
      <c r="C23" s="52"/>
      <c r="D23" s="52"/>
      <c r="E23" s="52"/>
      <c r="F23" s="52"/>
      <c r="G23" s="52"/>
      <c r="H23" s="52"/>
      <c r="I23" s="52"/>
      <c r="J23" s="52"/>
      <c r="K23" s="52"/>
      <c r="L23" s="198"/>
      <c r="M23" s="198"/>
      <c r="N23" s="198"/>
      <c r="O23" s="198"/>
      <c r="P23" s="97"/>
    </row>
    <row r="24" spans="1:21" ht="31.9" customHeight="1" thickBot="1" x14ac:dyDescent="0.3">
      <c r="A24" s="96" t="s">
        <v>42</v>
      </c>
      <c r="B24" s="83"/>
      <c r="C24" s="83"/>
      <c r="D24" s="83"/>
      <c r="E24" s="52"/>
      <c r="F24" s="52"/>
      <c r="G24" s="52"/>
      <c r="H24" s="52"/>
      <c r="I24" s="52"/>
      <c r="J24" s="52"/>
      <c r="K24" s="52"/>
      <c r="L24" s="116"/>
      <c r="M24" s="116"/>
      <c r="N24" s="116"/>
      <c r="O24" s="116"/>
      <c r="P24" s="97"/>
    </row>
    <row r="25" spans="1:21" ht="31.9" customHeight="1" thickBot="1" x14ac:dyDescent="0.3">
      <c r="A25" s="156" t="s">
        <v>31</v>
      </c>
      <c r="B25" s="157"/>
      <c r="C25" s="86" t="s">
        <v>7</v>
      </c>
      <c r="D25" s="87" t="s">
        <v>8</v>
      </c>
      <c r="E25" s="52"/>
      <c r="F25" s="52"/>
      <c r="G25" s="52"/>
      <c r="H25" s="52"/>
      <c r="I25" s="52"/>
      <c r="J25" s="52"/>
      <c r="K25" s="52"/>
      <c r="L25" s="116"/>
      <c r="M25" s="116"/>
      <c r="N25" s="116"/>
      <c r="O25" s="116"/>
      <c r="P25" s="97"/>
    </row>
    <row r="26" spans="1:21" ht="16.899999999999999" customHeight="1" x14ac:dyDescent="0.35">
      <c r="A26" s="128" t="s">
        <v>43</v>
      </c>
      <c r="B26" s="129"/>
      <c r="C26" s="88">
        <v>2280</v>
      </c>
      <c r="D26" s="89"/>
      <c r="E26" s="52"/>
      <c r="F26" s="52"/>
      <c r="G26" s="52"/>
      <c r="H26" s="52"/>
      <c r="I26" s="52"/>
      <c r="J26" s="52"/>
      <c r="K26" s="52"/>
      <c r="L26" s="116"/>
      <c r="M26" s="116"/>
      <c r="N26" s="116"/>
      <c r="O26" s="116"/>
      <c r="P26" s="97"/>
    </row>
    <row r="27" spans="1:21" ht="18.649999999999999" customHeight="1" thickBot="1" x14ac:dyDescent="0.4">
      <c r="A27" s="130" t="s">
        <v>44</v>
      </c>
      <c r="B27" s="131"/>
      <c r="C27" s="92">
        <v>2475</v>
      </c>
      <c r="D27" s="93"/>
      <c r="E27" s="52"/>
      <c r="F27" s="52"/>
      <c r="G27" s="52"/>
      <c r="H27" s="52"/>
      <c r="I27" s="52"/>
      <c r="J27" s="52"/>
      <c r="K27" s="52"/>
      <c r="L27" s="55"/>
      <c r="M27" s="55"/>
      <c r="N27" s="56"/>
      <c r="O27" s="56"/>
      <c r="P27" s="7"/>
      <c r="Q27" s="7"/>
    </row>
    <row r="28" spans="1:21" ht="18.649999999999999" customHeight="1" thickBot="1" x14ac:dyDescent="0.4">
      <c r="A28" s="132" t="s">
        <v>18</v>
      </c>
      <c r="B28" s="133"/>
      <c r="C28" s="123">
        <f>C26-C27</f>
        <v>-195</v>
      </c>
      <c r="D28" s="124">
        <f>D26-D27</f>
        <v>0</v>
      </c>
      <c r="E28" s="3"/>
      <c r="F28" s="3"/>
      <c r="G28" s="3"/>
      <c r="H28" s="3"/>
      <c r="I28" s="3"/>
      <c r="J28" s="3"/>
      <c r="K28" s="3"/>
      <c r="L28" s="4"/>
      <c r="M28" s="4"/>
      <c r="N28" s="3"/>
      <c r="O28" s="3"/>
    </row>
    <row r="29" spans="1:21" s="122" customFormat="1" ht="33" customHeight="1" x14ac:dyDescent="0.35">
      <c r="A29" s="117"/>
      <c r="B29" s="118"/>
      <c r="C29" s="119"/>
      <c r="D29" s="119"/>
      <c r="E29" s="120"/>
      <c r="F29" s="120"/>
      <c r="G29" s="120"/>
      <c r="H29" s="120"/>
      <c r="I29" s="120"/>
      <c r="J29" s="120"/>
      <c r="K29" s="120"/>
      <c r="L29" s="121"/>
      <c r="M29" s="121"/>
      <c r="N29" s="120"/>
      <c r="O29" s="120"/>
    </row>
    <row r="30" spans="1:21" ht="13.15" customHeight="1" thickBot="1" x14ac:dyDescent="0.4">
      <c r="A30" s="125"/>
      <c r="B30" s="126"/>
      <c r="C30" s="127"/>
      <c r="D30" s="127"/>
      <c r="E30" s="3"/>
      <c r="F30" s="3"/>
      <c r="G30" s="3"/>
      <c r="H30" s="3"/>
      <c r="I30" s="3"/>
      <c r="J30" s="3"/>
      <c r="K30" s="3"/>
      <c r="L30" s="4"/>
      <c r="M30" s="4"/>
      <c r="N30" s="3"/>
      <c r="O30" s="3"/>
    </row>
    <row r="31" spans="1:21" ht="20.149999999999999" customHeight="1" x14ac:dyDescent="0.25">
      <c r="A31" s="142" t="s">
        <v>55</v>
      </c>
      <c r="B31" s="143"/>
      <c r="C31" s="143"/>
      <c r="D31" s="143"/>
      <c r="E31" s="143"/>
      <c r="F31" s="143"/>
      <c r="G31" s="143"/>
      <c r="H31" s="143"/>
      <c r="I31" s="143"/>
      <c r="J31" s="143"/>
      <c r="K31" s="143"/>
      <c r="L31" s="143"/>
      <c r="M31" s="143"/>
      <c r="N31" s="143"/>
      <c r="O31" s="143"/>
      <c r="P31" s="144"/>
      <c r="Q31" s="67"/>
    </row>
    <row r="32" spans="1:21" ht="20.149999999999999" customHeight="1" x14ac:dyDescent="0.25">
      <c r="A32" s="145"/>
      <c r="B32" s="146"/>
      <c r="C32" s="146"/>
      <c r="D32" s="146"/>
      <c r="E32" s="146"/>
      <c r="F32" s="146"/>
      <c r="G32" s="146"/>
      <c r="H32" s="146"/>
      <c r="I32" s="146"/>
      <c r="J32" s="146"/>
      <c r="K32" s="146"/>
      <c r="L32" s="146"/>
      <c r="M32" s="146"/>
      <c r="N32" s="146"/>
      <c r="O32" s="146"/>
      <c r="P32" s="147"/>
      <c r="Q32" s="67"/>
    </row>
    <row r="33" spans="1:17" ht="20.149999999999999" customHeight="1" thickBot="1" x14ac:dyDescent="0.3">
      <c r="A33" s="148"/>
      <c r="B33" s="149"/>
      <c r="C33" s="149"/>
      <c r="D33" s="149"/>
      <c r="E33" s="149"/>
      <c r="F33" s="149"/>
      <c r="G33" s="149"/>
      <c r="H33" s="149"/>
      <c r="I33" s="149"/>
      <c r="J33" s="149"/>
      <c r="K33" s="149"/>
      <c r="L33" s="149"/>
      <c r="M33" s="149"/>
      <c r="N33" s="149"/>
      <c r="O33" s="149"/>
      <c r="P33" s="150"/>
    </row>
    <row r="34" spans="1:17" ht="20.149999999999999" customHeight="1" x14ac:dyDescent="0.25">
      <c r="A34" s="2"/>
      <c r="B34" s="2"/>
      <c r="C34" s="2"/>
      <c r="D34" s="2"/>
      <c r="E34" s="2"/>
      <c r="F34" s="2"/>
      <c r="G34" s="2"/>
      <c r="H34" s="2"/>
      <c r="I34" s="2"/>
      <c r="J34" s="2"/>
      <c r="K34" s="2"/>
    </row>
    <row r="35" spans="1:17" ht="13" thickBot="1" x14ac:dyDescent="0.3">
      <c r="A35" s="2"/>
      <c r="B35" s="2"/>
      <c r="C35" s="2"/>
      <c r="D35" s="2"/>
      <c r="E35" s="2"/>
      <c r="F35" s="2"/>
      <c r="G35" s="2"/>
      <c r="H35" s="2"/>
      <c r="I35" s="2"/>
      <c r="J35" s="2"/>
      <c r="K35" s="2"/>
    </row>
    <row r="36" spans="1:17" ht="20.149999999999999" customHeight="1" thickBot="1" x14ac:dyDescent="0.3">
      <c r="A36" s="151" t="s">
        <v>19</v>
      </c>
      <c r="B36" s="152"/>
      <c r="C36" s="152"/>
      <c r="D36" s="152"/>
      <c r="E36" s="152"/>
      <c r="F36" s="153"/>
      <c r="G36" s="53"/>
      <c r="H36" s="53"/>
      <c r="I36" s="53"/>
      <c r="J36" s="53"/>
      <c r="K36" s="53"/>
      <c r="L36" s="53"/>
      <c r="M36" s="53"/>
      <c r="N36" s="53"/>
      <c r="O36" s="53"/>
      <c r="P36" s="52"/>
      <c r="Q36" s="54"/>
    </row>
    <row r="37" spans="1:17" ht="19.149999999999999" customHeight="1" thickBot="1" x14ac:dyDescent="0.3">
      <c r="A37" s="5" t="s">
        <v>6</v>
      </c>
      <c r="B37" s="191" t="s">
        <v>24</v>
      </c>
      <c r="C37" s="192"/>
      <c r="D37" s="162" t="s">
        <v>23</v>
      </c>
      <c r="E37" s="164"/>
      <c r="F37" s="164"/>
      <c r="G37" s="163"/>
      <c r="H37" s="162" t="s">
        <v>20</v>
      </c>
      <c r="I37" s="163"/>
      <c r="J37" s="164" t="s">
        <v>21</v>
      </c>
      <c r="K37" s="164"/>
      <c r="L37" s="165" t="s">
        <v>3</v>
      </c>
      <c r="M37" s="165"/>
      <c r="N37" s="158" t="s">
        <v>4</v>
      </c>
      <c r="O37" s="159"/>
      <c r="P37" s="58" t="s">
        <v>22</v>
      </c>
    </row>
    <row r="38" spans="1:17" ht="18.75" customHeight="1" thickBot="1" x14ac:dyDescent="0.3">
      <c r="A38" s="59" t="s">
        <v>25</v>
      </c>
      <c r="B38" s="189"/>
      <c r="C38" s="190"/>
      <c r="D38" s="181"/>
      <c r="E38" s="195"/>
      <c r="F38" s="195"/>
      <c r="G38" s="182"/>
      <c r="H38" s="181"/>
      <c r="I38" s="182"/>
      <c r="J38" s="183"/>
      <c r="K38" s="184"/>
      <c r="L38" s="179"/>
      <c r="M38" s="180"/>
      <c r="N38" s="160"/>
      <c r="O38" s="161"/>
      <c r="P38" s="57">
        <f t="shared" ref="P38:P46" si="12">L38-N38</f>
        <v>0</v>
      </c>
    </row>
    <row r="39" spans="1:17" ht="18.75" customHeight="1" thickBot="1" x14ac:dyDescent="0.3">
      <c r="A39" s="60" t="s">
        <v>25</v>
      </c>
      <c r="B39" s="188"/>
      <c r="C39" s="188"/>
      <c r="D39" s="166"/>
      <c r="E39" s="187"/>
      <c r="F39" s="187"/>
      <c r="G39" s="167"/>
      <c r="H39" s="166"/>
      <c r="I39" s="167"/>
      <c r="J39" s="136"/>
      <c r="K39" s="137"/>
      <c r="L39" s="179"/>
      <c r="M39" s="180"/>
      <c r="N39" s="160"/>
      <c r="O39" s="161"/>
      <c r="P39" s="57">
        <f t="shared" si="12"/>
        <v>0</v>
      </c>
    </row>
    <row r="40" spans="1:17" ht="19.149999999999999" customHeight="1" thickBot="1" x14ac:dyDescent="0.3">
      <c r="A40" s="60" t="s">
        <v>25</v>
      </c>
      <c r="B40" s="193"/>
      <c r="C40" s="194"/>
      <c r="D40" s="166"/>
      <c r="E40" s="187"/>
      <c r="F40" s="187"/>
      <c r="G40" s="167"/>
      <c r="H40" s="166"/>
      <c r="I40" s="167"/>
      <c r="J40" s="166"/>
      <c r="K40" s="178"/>
      <c r="L40" s="185"/>
      <c r="M40" s="186"/>
      <c r="N40" s="196"/>
      <c r="O40" s="197"/>
      <c r="P40" s="57">
        <f t="shared" si="12"/>
        <v>0</v>
      </c>
    </row>
    <row r="41" spans="1:17" ht="19.5" customHeight="1" thickBot="1" x14ac:dyDescent="0.3">
      <c r="A41" s="59" t="s">
        <v>25</v>
      </c>
      <c r="B41" s="233"/>
      <c r="C41" s="234"/>
      <c r="D41" s="193"/>
      <c r="E41" s="235"/>
      <c r="F41" s="235"/>
      <c r="G41" s="194"/>
      <c r="H41" s="193"/>
      <c r="I41" s="194"/>
      <c r="J41" s="193"/>
      <c r="K41" s="194"/>
      <c r="L41" s="185"/>
      <c r="M41" s="186"/>
      <c r="N41" s="196"/>
      <c r="O41" s="197"/>
      <c r="P41" s="57">
        <f t="shared" si="12"/>
        <v>0</v>
      </c>
    </row>
    <row r="42" spans="1:17" ht="19.5" customHeight="1" thickBot="1" x14ac:dyDescent="0.3">
      <c r="A42" s="60" t="s">
        <v>25</v>
      </c>
      <c r="B42" s="193"/>
      <c r="C42" s="194"/>
      <c r="D42" s="166"/>
      <c r="E42" s="187"/>
      <c r="F42" s="187"/>
      <c r="G42" s="167"/>
      <c r="H42" s="166"/>
      <c r="I42" s="167"/>
      <c r="J42" s="166"/>
      <c r="K42" s="167"/>
      <c r="L42" s="185"/>
      <c r="M42" s="186"/>
      <c r="N42" s="196"/>
      <c r="O42" s="197"/>
      <c r="P42" s="57">
        <f t="shared" si="12"/>
        <v>0</v>
      </c>
    </row>
    <row r="43" spans="1:17" ht="19.5" customHeight="1" thickBot="1" x14ac:dyDescent="0.3">
      <c r="A43" s="60" t="s">
        <v>25</v>
      </c>
      <c r="B43" s="193"/>
      <c r="C43" s="194"/>
      <c r="D43" s="166"/>
      <c r="E43" s="187"/>
      <c r="F43" s="187"/>
      <c r="G43" s="167"/>
      <c r="H43" s="166"/>
      <c r="I43" s="167"/>
      <c r="J43" s="166"/>
      <c r="K43" s="167"/>
      <c r="L43" s="185"/>
      <c r="M43" s="186"/>
      <c r="N43" s="196"/>
      <c r="O43" s="197"/>
      <c r="P43" s="57">
        <f t="shared" si="12"/>
        <v>0</v>
      </c>
    </row>
    <row r="44" spans="1:17" ht="19.5" customHeight="1" thickBot="1" x14ac:dyDescent="0.3">
      <c r="A44" s="59" t="s">
        <v>25</v>
      </c>
      <c r="B44" s="233"/>
      <c r="C44" s="234"/>
      <c r="D44" s="193"/>
      <c r="E44" s="235"/>
      <c r="F44" s="235"/>
      <c r="G44" s="194"/>
      <c r="H44" s="193"/>
      <c r="I44" s="194"/>
      <c r="J44" s="193"/>
      <c r="K44" s="194"/>
      <c r="L44" s="185"/>
      <c r="M44" s="186"/>
      <c r="N44" s="196"/>
      <c r="O44" s="197"/>
      <c r="P44" s="57">
        <f t="shared" si="12"/>
        <v>0</v>
      </c>
    </row>
    <row r="45" spans="1:17" ht="19.5" customHeight="1" thickBot="1" x14ac:dyDescent="0.3">
      <c r="A45" s="60" t="s">
        <v>25</v>
      </c>
      <c r="B45" s="193"/>
      <c r="C45" s="194"/>
      <c r="D45" s="166"/>
      <c r="E45" s="187"/>
      <c r="F45" s="187"/>
      <c r="G45" s="167"/>
      <c r="H45" s="166"/>
      <c r="I45" s="167"/>
      <c r="J45" s="166"/>
      <c r="K45" s="167"/>
      <c r="L45" s="185"/>
      <c r="M45" s="186"/>
      <c r="N45" s="196"/>
      <c r="O45" s="197"/>
      <c r="P45" s="57">
        <f t="shared" si="12"/>
        <v>0</v>
      </c>
    </row>
    <row r="46" spans="1:17" ht="18.75" customHeight="1" x14ac:dyDescent="0.25">
      <c r="A46" s="60" t="s">
        <v>25</v>
      </c>
      <c r="B46" s="193"/>
      <c r="C46" s="194"/>
      <c r="D46" s="166"/>
      <c r="E46" s="187"/>
      <c r="F46" s="187"/>
      <c r="G46" s="167"/>
      <c r="H46" s="166"/>
      <c r="I46" s="167"/>
      <c r="J46" s="166"/>
      <c r="K46" s="167"/>
      <c r="L46" s="185"/>
      <c r="M46" s="186"/>
      <c r="N46" s="196"/>
      <c r="O46" s="197"/>
      <c r="P46" s="57">
        <f t="shared" si="12"/>
        <v>0</v>
      </c>
    </row>
    <row r="47" spans="1:17" x14ac:dyDescent="0.25">
      <c r="A47" s="2"/>
      <c r="B47" s="2"/>
      <c r="C47" s="2"/>
      <c r="D47" s="2"/>
      <c r="E47" s="2"/>
      <c r="F47" s="2"/>
      <c r="G47" s="2"/>
      <c r="H47" s="2"/>
      <c r="I47" s="2"/>
      <c r="J47" s="2"/>
      <c r="K47" s="2"/>
      <c r="L47" s="2"/>
      <c r="M47" s="2"/>
      <c r="N47" s="2"/>
      <c r="O47" s="2"/>
    </row>
    <row r="48" spans="1:17"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A583" s="2"/>
      <c r="B583" s="2"/>
      <c r="C583" s="2"/>
      <c r="D583" s="2"/>
      <c r="E583" s="2"/>
      <c r="F583" s="2"/>
      <c r="G583" s="2"/>
      <c r="H583" s="2"/>
      <c r="I583" s="2"/>
      <c r="J583" s="2"/>
      <c r="K583" s="2"/>
      <c r="L583" s="2"/>
      <c r="M583" s="2"/>
      <c r="N583" s="2"/>
      <c r="O583" s="2"/>
    </row>
    <row r="584" spans="1:15" x14ac:dyDescent="0.25">
      <c r="A584" s="2"/>
      <c r="B584" s="2"/>
      <c r="C584" s="2"/>
      <c r="D584" s="2"/>
      <c r="E584" s="2"/>
      <c r="F584" s="2"/>
      <c r="G584" s="2"/>
      <c r="H584" s="2"/>
      <c r="I584" s="2"/>
      <c r="J584" s="2"/>
      <c r="K584" s="2"/>
      <c r="L584" s="2"/>
      <c r="M584" s="2"/>
      <c r="N584" s="2"/>
      <c r="O584" s="2"/>
    </row>
    <row r="585" spans="1:15" x14ac:dyDescent="0.25">
      <c r="A585" s="2"/>
      <c r="B585" s="2"/>
      <c r="C585" s="2"/>
      <c r="D585" s="2"/>
      <c r="E585" s="2"/>
      <c r="F585" s="2"/>
      <c r="G585" s="2"/>
      <c r="H585" s="2"/>
      <c r="I585" s="2"/>
      <c r="J585" s="2"/>
      <c r="K585" s="2"/>
      <c r="L585" s="2"/>
      <c r="M585" s="2"/>
      <c r="N585" s="2"/>
      <c r="O585" s="2"/>
    </row>
    <row r="586" spans="1:15" x14ac:dyDescent="0.25">
      <c r="A586" s="2"/>
      <c r="B586" s="2"/>
      <c r="C586" s="2"/>
      <c r="D586" s="2"/>
      <c r="E586" s="2"/>
      <c r="F586" s="2"/>
      <c r="G586" s="2"/>
      <c r="H586" s="2"/>
      <c r="I586" s="2"/>
      <c r="J586" s="2"/>
      <c r="K586" s="2"/>
      <c r="L586" s="2"/>
      <c r="M586" s="2"/>
      <c r="N586" s="2"/>
      <c r="O586" s="2"/>
    </row>
    <row r="587" spans="1:15" x14ac:dyDescent="0.25">
      <c r="L587" s="2"/>
      <c r="M587" s="2"/>
      <c r="N587" s="2"/>
      <c r="O587" s="2"/>
    </row>
    <row r="588" spans="1:15" x14ac:dyDescent="0.25">
      <c r="L588" s="2"/>
      <c r="M588" s="2"/>
      <c r="N588" s="2"/>
      <c r="O588" s="2"/>
    </row>
    <row r="589" spans="1:15" x14ac:dyDescent="0.25">
      <c r="L589" s="2"/>
      <c r="M589" s="2"/>
      <c r="N589" s="2"/>
      <c r="O589" s="2"/>
    </row>
    <row r="590" spans="1:15" x14ac:dyDescent="0.25">
      <c r="L590" s="2"/>
      <c r="M590" s="2"/>
      <c r="N590" s="2"/>
      <c r="O590" s="2"/>
    </row>
    <row r="591" spans="1:15" x14ac:dyDescent="0.25">
      <c r="L591" s="2"/>
      <c r="M591" s="2"/>
      <c r="N591" s="2"/>
      <c r="O591" s="2"/>
    </row>
    <row r="592" spans="1:15" x14ac:dyDescent="0.25">
      <c r="L592" s="2"/>
      <c r="M592" s="2"/>
      <c r="N592" s="2"/>
      <c r="O592" s="2"/>
    </row>
    <row r="593" spans="12:15" x14ac:dyDescent="0.25">
      <c r="L593" s="2"/>
      <c r="M593" s="2"/>
      <c r="N593" s="2"/>
      <c r="O593" s="2"/>
    </row>
    <row r="594" spans="12:15" x14ac:dyDescent="0.25">
      <c r="L594" s="2"/>
      <c r="M594" s="2"/>
      <c r="N594" s="2"/>
      <c r="O594" s="2"/>
    </row>
    <row r="595" spans="12:15" x14ac:dyDescent="0.25">
      <c r="L595" s="2"/>
      <c r="M595" s="2"/>
      <c r="N595" s="2"/>
      <c r="O595" s="2"/>
    </row>
    <row r="596" spans="12:15" x14ac:dyDescent="0.25">
      <c r="L596" s="2"/>
      <c r="M596" s="2"/>
      <c r="N596" s="2"/>
      <c r="O596" s="2"/>
    </row>
  </sheetData>
  <mergeCells count="92">
    <mergeCell ref="N45:O45"/>
    <mergeCell ref="B46:C46"/>
    <mergeCell ref="D46:G46"/>
    <mergeCell ref="H46:I46"/>
    <mergeCell ref="J46:K46"/>
    <mergeCell ref="L46:M46"/>
    <mergeCell ref="N46:O46"/>
    <mergeCell ref="B45:C45"/>
    <mergeCell ref="D45:G45"/>
    <mergeCell ref="H45:I45"/>
    <mergeCell ref="J45:K45"/>
    <mergeCell ref="L45:M45"/>
    <mergeCell ref="N43:O43"/>
    <mergeCell ref="B44:C44"/>
    <mergeCell ref="D44:G44"/>
    <mergeCell ref="H44:I44"/>
    <mergeCell ref="J44:K44"/>
    <mergeCell ref="L44:M44"/>
    <mergeCell ref="N44:O44"/>
    <mergeCell ref="B43:C43"/>
    <mergeCell ref="D43:G43"/>
    <mergeCell ref="H43:I43"/>
    <mergeCell ref="J43:K43"/>
    <mergeCell ref="L43:M43"/>
    <mergeCell ref="N41:O41"/>
    <mergeCell ref="B42:C42"/>
    <mergeCell ref="D42:G42"/>
    <mergeCell ref="H42:I42"/>
    <mergeCell ref="J42:K42"/>
    <mergeCell ref="L42:M42"/>
    <mergeCell ref="N42:O42"/>
    <mergeCell ref="B41:C41"/>
    <mergeCell ref="D41:G41"/>
    <mergeCell ref="H41:I41"/>
    <mergeCell ref="J41:K41"/>
    <mergeCell ref="L41:M41"/>
    <mergeCell ref="N40:O40"/>
    <mergeCell ref="L22:O23"/>
    <mergeCell ref="A2:P2"/>
    <mergeCell ref="L18:O19"/>
    <mergeCell ref="L20:O21"/>
    <mergeCell ref="H17:J18"/>
    <mergeCell ref="H22:J22"/>
    <mergeCell ref="H19:J19"/>
    <mergeCell ref="H20:J20"/>
    <mergeCell ref="H21:J21"/>
    <mergeCell ref="A18:B18"/>
    <mergeCell ref="A19:B19"/>
    <mergeCell ref="A20:B20"/>
    <mergeCell ref="A21:B21"/>
    <mergeCell ref="F17:G18"/>
    <mergeCell ref="F21:G21"/>
    <mergeCell ref="D40:G40"/>
    <mergeCell ref="B39:C39"/>
    <mergeCell ref="B38:C38"/>
    <mergeCell ref="B37:C37"/>
    <mergeCell ref="B40:C40"/>
    <mergeCell ref="D37:G37"/>
    <mergeCell ref="D38:G38"/>
    <mergeCell ref="D39:G39"/>
    <mergeCell ref="H40:I40"/>
    <mergeCell ref="J40:K40"/>
    <mergeCell ref="L38:M38"/>
    <mergeCell ref="H38:I38"/>
    <mergeCell ref="J38:K38"/>
    <mergeCell ref="L40:M40"/>
    <mergeCell ref="L39:M39"/>
    <mergeCell ref="L37:M37"/>
    <mergeCell ref="H39:I39"/>
    <mergeCell ref="I4:J4"/>
    <mergeCell ref="C4:D4"/>
    <mergeCell ref="O4:P4"/>
    <mergeCell ref="K4:L4"/>
    <mergeCell ref="G4:H4"/>
    <mergeCell ref="E4:F4"/>
    <mergeCell ref="M4:N4"/>
    <mergeCell ref="A26:B26"/>
    <mergeCell ref="A27:B27"/>
    <mergeCell ref="A28:B28"/>
    <mergeCell ref="A15:B15"/>
    <mergeCell ref="J39:K39"/>
    <mergeCell ref="F19:G19"/>
    <mergeCell ref="F20:G20"/>
    <mergeCell ref="A31:P33"/>
    <mergeCell ref="A36:F36"/>
    <mergeCell ref="F22:G22"/>
    <mergeCell ref="A25:B25"/>
    <mergeCell ref="N37:O37"/>
    <mergeCell ref="N38:O38"/>
    <mergeCell ref="N39:O39"/>
    <mergeCell ref="H37:I37"/>
    <mergeCell ref="J37:K37"/>
  </mergeCells>
  <phoneticPr fontId="19" type="noConversion"/>
  <conditionalFormatting sqref="R17:R21">
    <cfRule type="expression" priority="6">
      <formula>TRUE</formula>
    </cfRule>
  </conditionalFormatting>
  <conditionalFormatting sqref="P17">
    <cfRule type="expression" priority="11">
      <formula>$R$17:$R$21=TRUE</formula>
    </cfRule>
  </conditionalFormatting>
  <conditionalFormatting sqref="P18 P20 P22">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printOptions horizontalCentered="1"/>
  <pageMargins left="0.25" right="0.23" top="0.25" bottom="0.25" header="0" footer="0"/>
  <pageSetup scale="7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R17:R21</xm:sqref>
        </x14:conditionalFormatting>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6" ma:contentTypeDescription="Create a new document." ma:contentTypeScope="" ma:versionID="54e4545fc32e3b672cf3b7df0613b785">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571b4c7a2090382625cc6123eb0ded3"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EC98E2-D816-40B3-B7D3-8E3283025E87}">
  <ds:schemaRefs>
    <ds:schemaRef ds:uri="http://schemas.microsoft.com/sharepoint/v3/contenttype/forms"/>
  </ds:schemaRefs>
</ds:datastoreItem>
</file>

<file path=customXml/itemProps2.xml><?xml version="1.0" encoding="utf-8"?>
<ds:datastoreItem xmlns:ds="http://schemas.openxmlformats.org/officeDocument/2006/customXml" ds:itemID="{B3207D1C-3B60-4EAD-B098-77E1590BE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4dc7-86db-493c-83c7-3c7665976394"/>
    <ds:schemaRef ds:uri="616d5787-8033-417d-8d26-bf00747a0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46F47-E7E4-4856-AFF0-91E2727A283A}">
  <ds:schemaRefs>
    <ds:schemaRef ds:uri="http://schemas.microsoft.com/office/2006/metadata/properties"/>
    <ds:schemaRef ds:uri="http://schemas.microsoft.com/office/infopath/2007/PartnerControls"/>
    <ds:schemaRef ds:uri="616d5787-8033-417d-8d26-bf00747a0ed7"/>
    <ds:schemaRef ds:uri="3e5f4dc7-86db-493c-83c7-3c76659763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National TAB</cp:lastModifiedBy>
  <cp:revision/>
  <cp:lastPrinted>2017-11-15T17:23:59Z</cp:lastPrinted>
  <dcterms:created xsi:type="dcterms:W3CDTF">2015-11-16T19:09:52Z</dcterms:created>
  <dcterms:modified xsi:type="dcterms:W3CDTF">2023-04-12T02:28:51Z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