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Shake Shack/#1620 CHICAGO, IL/PROJECT DOCUMENTS/"/>
    </mc:Choice>
  </mc:AlternateContent>
  <xr:revisionPtr revIDLastSave="0" documentId="8_{317744B2-1B91-734B-99A7-8BF502711CB2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(2)'!$A$1:$P$30</definedName>
    <definedName name="Z_B8AA0815_1419_45DA_B979_4E52F8F5EA9B_.wvu.Cols" localSheetId="0" hidden="1">'SUMMARY (2)'!$P:$P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F9" i="1"/>
  <c r="E9" i="1"/>
  <c r="I8" i="1"/>
  <c r="F8" i="1"/>
  <c r="E8" i="1"/>
  <c r="D25" i="1"/>
  <c r="C24" i="1"/>
  <c r="C23" i="1"/>
  <c r="C25" i="1"/>
  <c r="P38" i="1"/>
  <c r="P39" i="1"/>
  <c r="P40" i="1"/>
  <c r="P41" i="1"/>
  <c r="P42" i="1"/>
  <c r="P43" i="1"/>
  <c r="P12" i="1"/>
  <c r="O12" i="1"/>
  <c r="N12" i="1"/>
  <c r="M12" i="1"/>
  <c r="L12" i="1"/>
  <c r="K12" i="1"/>
  <c r="H12" i="1"/>
  <c r="G12" i="1"/>
  <c r="D12" i="1"/>
  <c r="C12" i="1"/>
  <c r="H19" i="1"/>
  <c r="P37" i="1"/>
  <c r="P36" i="1"/>
  <c r="P35" i="1"/>
  <c r="T16" i="1"/>
  <c r="R18" i="1"/>
  <c r="P19" i="1"/>
  <c r="D17" i="1"/>
  <c r="C17" i="1"/>
  <c r="D16" i="1"/>
  <c r="C16" i="1"/>
  <c r="C18" i="1"/>
  <c r="T14" i="1"/>
  <c r="D18" i="1"/>
  <c r="U16" i="1"/>
  <c r="R16" i="1"/>
  <c r="J7" i="1"/>
  <c r="J6" i="1"/>
  <c r="I7" i="1"/>
  <c r="I6" i="1"/>
  <c r="U14" i="1"/>
  <c r="R14" i="1"/>
  <c r="P15" i="1"/>
  <c r="P17" i="1"/>
  <c r="F7" i="1"/>
  <c r="E7" i="1"/>
  <c r="F6" i="1"/>
  <c r="E6" i="1"/>
  <c r="E12" i="1"/>
  <c r="F12" i="1"/>
</calcChain>
</file>

<file path=xl/sharedStrings.xml><?xml version="1.0" encoding="utf-8"?>
<sst xmlns="http://schemas.openxmlformats.org/spreadsheetml/2006/main" count="80" uniqueCount="49">
  <si>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</si>
  <si>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</si>
  <si>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</si>
  <si>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</si>
  <si>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</si>
  <si>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</si>
  <si>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</si>
  <si>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</si>
  <si>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</si>
  <si>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</si>
  <si>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</si>
  <si>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DOOR TESTED</t>
  </si>
  <si>
    <t>FRONT</t>
  </si>
  <si>
    <t>SIDE</t>
  </si>
  <si>
    <t>REAR</t>
  </si>
  <si>
    <t>AVERAGE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</si>
  <si>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</si>
  <si>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</si>
  <si>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</si>
  <si>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</si>
  <si>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</si>
  <si>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</si>
  <si>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</si>
  <si>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</si>
  <si>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</si>
  <si>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</si>
  <si>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</si>
  <si>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</si>
  <si>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</si>
  <si>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</si>
  <si>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</si>
  <si>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</si>
  <si>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</si>
  <si>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</si>
  <si>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</si>
  <si>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</si>
  <si>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</si>
  <si>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</si>
  <si>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PRESSURIZATION (MUST BE NEGATIVE)</t>
  </si>
  <si>
    <t>TOTAL KITCHEN OA</t>
  </si>
  <si>
    <t>TOTAL KITCHEN EXHAUST</t>
  </si>
  <si>
    <t>KEF-1</t>
  </si>
  <si>
    <t>HOOD 1</t>
  </si>
  <si>
    <t>RESTROOMS</t>
  </si>
  <si>
    <t>RTU-3</t>
  </si>
  <si>
    <t>RTU-4</t>
  </si>
  <si>
    <t>DINING 1</t>
  </si>
  <si>
    <t>DINING2</t>
  </si>
  <si>
    <t>KITCHEN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</si>
</sst>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3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1" fillId="3" borderId="0" xfId="0" applyFont="1" applyFill="1"/>
    <xf numFmtId="0" fontId="3" fillId="5" borderId="12" xfId="0" applyFont="1" applyFill="1" applyBorder="1" applyAlignment="1">
      <alignment horizontal="center"/>
    </xf>
    <xf numFmtId="0" fontId="3" fillId="5" borderId="61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0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 /><Relationship Id="rId3" Type="http://schemas.openxmlformats.org/officeDocument/2006/relationships/styles" Target="styles.xml" /><Relationship Id="rId7" Type="http://schemas.openxmlformats.org/officeDocument/2006/relationships/customXml" Target="../customXml/item2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ustomXml" Target="../customXml/item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461368</xdr:rowOff>
    </xdr:from>
    <xdr:to>
      <xdr:col>3</xdr:col>
      <xdr:colOff>249865</xdr:colOff>
      <xdr:row>0</xdr:row>
      <xdr:rowOff>971463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354" y="461368"/>
          <a:ext cx="2360976" cy="519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3"/>
  <sheetViews>
    <sheetView showGridLines="0" tabSelected="1" topLeftCell="A4" zoomScaleNormal="100" zoomScaleSheetLayoutView="80" workbookViewId="0">
      <selection activeCell="D25" sqref="D25"/>
    </sheetView>
  </sheetViews>
  <sheetFormatPr defaultColWidth="9.16796875" defaultRowHeight="12.75" x14ac:dyDescent="0.15"/>
  <cols>
    <col min="1" max="1" width="10.515625" style="1" customWidth="1"/>
    <col min="2" max="3" width="10.78515625" style="1" customWidth="1"/>
    <col min="4" max="4" width="9.70703125" style="1" customWidth="1"/>
    <col min="5" max="5" width="9.57421875" style="1" customWidth="1"/>
    <col min="6" max="6" width="9.9765625" style="1" customWidth="1"/>
    <col min="7" max="7" width="8.4921875" style="1" customWidth="1"/>
    <col min="8" max="8" width="9.3046875" style="1" customWidth="1"/>
    <col min="9" max="9" width="8.76171875" style="1" customWidth="1"/>
    <col min="10" max="10" width="7.68359375" style="1" customWidth="1"/>
    <col min="11" max="11" width="8.4921875" style="1" customWidth="1"/>
    <col min="12" max="12" width="7.68359375" style="1" customWidth="1"/>
    <col min="13" max="13" width="8.22265625" style="1" customWidth="1"/>
    <col min="14" max="14" width="7.55078125" style="1" customWidth="1"/>
    <col min="15" max="15" width="8.08984375" style="1" bestFit="1" customWidth="1"/>
    <col min="16" max="16" width="10.11328125" style="1" bestFit="1" customWidth="1"/>
    <col min="17" max="17" width="17.39453125" style="1" customWidth="1"/>
    <col min="18" max="21" width="9.16796875" style="1" hidden="1" customWidth="1"/>
    <col min="22" max="16384" width="9.16796875" style="1"/>
  </cols>
  <sheetData>
    <row r="1" spans="1:21" ht="165.75" customHeight="1" x14ac:dyDescent="0.15"/>
    <row r="2" spans="1:21" ht="21.75" customHeight="1" x14ac:dyDescent="0.2">
      <c r="A2" s="139" t="s">
        <v>32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</row>
    <row r="3" spans="1:21" ht="9.75" customHeight="1" thickBot="1" x14ac:dyDescent="0.25">
      <c r="A3" s="97"/>
    </row>
    <row r="4" spans="1:21" ht="20.100000000000001" customHeight="1" thickBot="1" x14ac:dyDescent="0.2">
      <c r="A4" s="6"/>
      <c r="B4" s="8" t="s">
        <v>5</v>
      </c>
      <c r="C4" s="194" t="s">
        <v>0</v>
      </c>
      <c r="D4" s="195"/>
      <c r="E4" s="182" t="s">
        <v>1</v>
      </c>
      <c r="F4" s="180"/>
      <c r="G4" s="200" t="s">
        <v>2</v>
      </c>
      <c r="H4" s="201"/>
      <c r="I4" s="192" t="s">
        <v>26</v>
      </c>
      <c r="J4" s="193"/>
      <c r="K4" s="198" t="s">
        <v>3</v>
      </c>
      <c r="L4" s="199"/>
      <c r="M4" s="196" t="s">
        <v>4</v>
      </c>
      <c r="N4" s="197"/>
      <c r="O4" s="196" t="s">
        <v>37</v>
      </c>
      <c r="P4" s="197"/>
      <c r="Q4" s="7"/>
      <c r="R4" s="66"/>
    </row>
    <row r="5" spans="1:21" ht="20.100000000000001" customHeight="1" thickBot="1" x14ac:dyDescent="0.2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6"/>
    </row>
    <row r="6" spans="1:21" ht="20.100000000000001" customHeight="1" x14ac:dyDescent="0.15">
      <c r="A6" s="76" t="s">
        <v>24</v>
      </c>
      <c r="B6" s="74" t="s">
        <v>46</v>
      </c>
      <c r="C6" s="23">
        <v>2350</v>
      </c>
      <c r="D6" s="24">
        <v>2311</v>
      </c>
      <c r="E6" s="23">
        <f t="shared" ref="E6:F7" si="0">C6-G6</f>
        <v>2035</v>
      </c>
      <c r="F6" s="24">
        <f t="shared" si="0"/>
        <v>2005</v>
      </c>
      <c r="G6" s="25">
        <v>315</v>
      </c>
      <c r="H6" s="26">
        <v>306</v>
      </c>
      <c r="I6" s="27">
        <f>G6/C6</f>
        <v>0.13404255319148936</v>
      </c>
      <c r="J6" s="28">
        <f>H6/D6</f>
        <v>0.13241021202942449</v>
      </c>
      <c r="K6" s="29"/>
      <c r="L6" s="30"/>
      <c r="M6" s="31"/>
      <c r="N6" s="32"/>
      <c r="O6" s="33"/>
      <c r="P6" s="34"/>
      <c r="Q6" s="72"/>
      <c r="R6" s="70"/>
    </row>
    <row r="7" spans="1:21" ht="17.45" customHeight="1" thickBot="1" x14ac:dyDescent="0.2">
      <c r="A7" s="77" t="s">
        <v>25</v>
      </c>
      <c r="B7" s="75" t="s">
        <v>47</v>
      </c>
      <c r="C7" s="35">
        <v>2350</v>
      </c>
      <c r="D7" s="36">
        <v>2344</v>
      </c>
      <c r="E7" s="35">
        <f t="shared" si="0"/>
        <v>2035</v>
      </c>
      <c r="F7" s="36">
        <f t="shared" si="0"/>
        <v>2010</v>
      </c>
      <c r="G7" s="37">
        <v>315</v>
      </c>
      <c r="H7" s="38">
        <v>334</v>
      </c>
      <c r="I7" s="39">
        <f t="shared" ref="I7:J7" si="1">G7/C7</f>
        <v>0.13404255319148936</v>
      </c>
      <c r="J7" s="40">
        <f t="shared" si="1"/>
        <v>0.14249146757679182</v>
      </c>
      <c r="K7" s="41"/>
      <c r="L7" s="42"/>
      <c r="M7" s="43"/>
      <c r="N7" s="44"/>
      <c r="O7" s="45"/>
      <c r="P7" s="46"/>
      <c r="Q7" s="65"/>
      <c r="R7" s="70"/>
    </row>
    <row r="8" spans="1:21" ht="20.100000000000001" customHeight="1" x14ac:dyDescent="0.15">
      <c r="A8" s="77" t="s">
        <v>44</v>
      </c>
      <c r="B8" s="75" t="s">
        <v>48</v>
      </c>
      <c r="C8" s="23">
        <v>2230</v>
      </c>
      <c r="D8" s="24">
        <v>2234</v>
      </c>
      <c r="E8" s="23">
        <f t="shared" ref="E8:E9" si="2">C8-G8</f>
        <v>0</v>
      </c>
      <c r="F8" s="24">
        <f t="shared" ref="F8:F9" si="3">D8-H8</f>
        <v>0</v>
      </c>
      <c r="G8" s="25">
        <v>2230</v>
      </c>
      <c r="H8" s="26">
        <v>2234</v>
      </c>
      <c r="I8" s="27">
        <f>G8/C8</f>
        <v>1</v>
      </c>
      <c r="J8" s="40"/>
      <c r="K8" s="41"/>
      <c r="L8" s="42"/>
      <c r="M8" s="43"/>
      <c r="N8" s="44"/>
      <c r="O8" s="45"/>
      <c r="P8" s="46"/>
      <c r="Q8" s="65"/>
      <c r="R8" s="70"/>
    </row>
    <row r="9" spans="1:21" ht="20.100000000000001" customHeight="1" x14ac:dyDescent="0.15">
      <c r="A9" s="77" t="s">
        <v>45</v>
      </c>
      <c r="B9" s="75" t="s">
        <v>48</v>
      </c>
      <c r="C9" s="35">
        <v>1800</v>
      </c>
      <c r="D9" s="36">
        <v>1819</v>
      </c>
      <c r="E9" s="35">
        <f t="shared" si="2"/>
        <v>1350</v>
      </c>
      <c r="F9" s="36">
        <f t="shared" si="3"/>
        <v>1698</v>
      </c>
      <c r="G9" s="37">
        <v>450</v>
      </c>
      <c r="H9" s="38">
        <v>121</v>
      </c>
      <c r="I9" s="39">
        <f t="shared" ref="I9" si="4">G9/C9</f>
        <v>0.25</v>
      </c>
      <c r="J9" s="40"/>
      <c r="K9" s="41"/>
      <c r="L9" s="42"/>
      <c r="M9" s="43"/>
      <c r="N9" s="44"/>
      <c r="O9" s="45"/>
      <c r="P9" s="46"/>
      <c r="Q9" s="65"/>
      <c r="R9" s="70"/>
    </row>
    <row r="10" spans="1:21" ht="20.100000000000001" customHeight="1" x14ac:dyDescent="0.15">
      <c r="A10" s="77" t="s">
        <v>41</v>
      </c>
      <c r="B10" s="75" t="s">
        <v>42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2348</v>
      </c>
      <c r="N10" s="51">
        <v>2416</v>
      </c>
      <c r="O10" s="45"/>
      <c r="P10" s="46"/>
      <c r="Q10" s="65"/>
      <c r="R10" s="70"/>
    </row>
    <row r="11" spans="1:21" ht="20.100000000000001" customHeight="1" thickBot="1" x14ac:dyDescent="0.2">
      <c r="A11" s="87" t="s">
        <v>10</v>
      </c>
      <c r="B11" s="88" t="s">
        <v>43</v>
      </c>
      <c r="C11" s="89"/>
      <c r="D11" s="90"/>
      <c r="E11" s="91"/>
      <c r="F11" s="90"/>
      <c r="G11" s="92"/>
      <c r="H11" s="54"/>
      <c r="I11" s="53"/>
      <c r="J11" s="54"/>
      <c r="K11" s="92"/>
      <c r="L11" s="54"/>
      <c r="M11" s="93"/>
      <c r="N11" s="94"/>
      <c r="O11" s="55">
        <v>500</v>
      </c>
      <c r="P11" s="56">
        <v>367</v>
      </c>
      <c r="Q11" s="65"/>
      <c r="R11" s="70"/>
    </row>
    <row r="12" spans="1:21" ht="20.100000000000001" customHeight="1" thickBot="1" x14ac:dyDescent="0.2">
      <c r="A12" s="208" t="s">
        <v>27</v>
      </c>
      <c r="B12" s="209"/>
      <c r="C12" s="78">
        <f>SUM(C6:C11)</f>
        <v>8730</v>
      </c>
      <c r="D12" s="79">
        <f>SUM(D6:D11)</f>
        <v>8708</v>
      </c>
      <c r="E12" s="78">
        <f>SUM(E6:E11)</f>
        <v>5420</v>
      </c>
      <c r="F12" s="79">
        <f>SUM(F6:F11)</f>
        <v>5713</v>
      </c>
      <c r="G12" s="80">
        <f>SUM(G6:G11)</f>
        <v>3310</v>
      </c>
      <c r="H12" s="81">
        <f>SUM(H6:H11)</f>
        <v>2995</v>
      </c>
      <c r="I12" s="82"/>
      <c r="J12" s="83"/>
      <c r="K12" s="80">
        <f>SUM(K6:K11)</f>
        <v>0</v>
      </c>
      <c r="L12" s="81">
        <f>SUM(L6:L11)</f>
        <v>0</v>
      </c>
      <c r="M12" s="113">
        <f>SUM(M6:M11)</f>
        <v>2348</v>
      </c>
      <c r="N12" s="84">
        <f>SUM(N6:N11)</f>
        <v>2416</v>
      </c>
      <c r="O12" s="85">
        <f>SUM(O6:O11)</f>
        <v>500</v>
      </c>
      <c r="P12" s="86">
        <f>SUM(P6:P11)</f>
        <v>367</v>
      </c>
      <c r="Q12" s="52"/>
      <c r="R12" s="70"/>
    </row>
    <row r="13" spans="1:21" ht="20.100000000000001" customHeight="1" thickBot="1" x14ac:dyDescent="0.2">
      <c r="A13" s="67"/>
      <c r="B13" s="57"/>
      <c r="C13" s="57"/>
      <c r="D13" s="57"/>
      <c r="E13" s="57"/>
      <c r="F13" s="68"/>
      <c r="G13" s="68"/>
      <c r="H13" s="73"/>
      <c r="I13" s="73"/>
      <c r="J13" s="68"/>
      <c r="K13" s="68"/>
      <c r="L13" s="69"/>
      <c r="M13" s="69"/>
      <c r="N13" s="69"/>
      <c r="O13" s="69"/>
      <c r="P13" s="52"/>
      <c r="Q13" s="70"/>
    </row>
    <row r="14" spans="1:21" ht="20.100000000000001" customHeight="1" thickBot="1" x14ac:dyDescent="0.2">
      <c r="A14" s="108" t="s">
        <v>28</v>
      </c>
      <c r="B14" s="95"/>
      <c r="C14" s="95"/>
      <c r="D14" s="95"/>
      <c r="F14" s="169" t="s">
        <v>11</v>
      </c>
      <c r="G14" s="170"/>
      <c r="H14" s="143" t="s">
        <v>31</v>
      </c>
      <c r="I14" s="144"/>
      <c r="J14" s="145"/>
      <c r="L14" s="107" t="s">
        <v>33</v>
      </c>
      <c r="M14" s="96"/>
      <c r="N14" s="96"/>
      <c r="O14" s="96"/>
      <c r="P14" s="96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2">
      <c r="A15" s="161" t="s">
        <v>27</v>
      </c>
      <c r="B15" s="162"/>
      <c r="C15" s="98" t="s">
        <v>7</v>
      </c>
      <c r="D15" s="99" t="s">
        <v>8</v>
      </c>
      <c r="F15" s="171"/>
      <c r="G15" s="172"/>
      <c r="H15" s="146"/>
      <c r="I15" s="147"/>
      <c r="J15" s="148"/>
      <c r="L15" s="140" t="s">
        <v>36</v>
      </c>
      <c r="M15" s="140"/>
      <c r="N15" s="140"/>
      <c r="O15" s="140"/>
      <c r="P15" s="110">
        <f>IF(R14=TRUE, 1, 0)</f>
        <v>1</v>
      </c>
    </row>
    <row r="16" spans="1:21" ht="18.75" customHeight="1" x14ac:dyDescent="0.15">
      <c r="A16" s="163" t="s">
        <v>30</v>
      </c>
      <c r="B16" s="164"/>
      <c r="C16" s="100">
        <f>G12+K12</f>
        <v>3310</v>
      </c>
      <c r="D16" s="101">
        <f>H12+L12</f>
        <v>2995</v>
      </c>
      <c r="F16" s="212" t="s">
        <v>12</v>
      </c>
      <c r="G16" s="213"/>
      <c r="H16" s="152">
        <v>5.5999999999999999E-3</v>
      </c>
      <c r="I16" s="153"/>
      <c r="J16" s="154"/>
      <c r="L16" s="141"/>
      <c r="M16" s="141"/>
      <c r="N16" s="141"/>
      <c r="O16" s="141"/>
      <c r="P16" s="112"/>
      <c r="R16" s="1" t="b">
        <f>T16=U16</f>
        <v>1</v>
      </c>
      <c r="T16" s="1" t="b">
        <f>H19&lt;0</f>
        <v>0</v>
      </c>
      <c r="U16" s="1" t="b">
        <f>D18&lt;0</f>
        <v>0</v>
      </c>
    </row>
    <row r="17" spans="1:18" ht="18.75" customHeight="1" thickBot="1" x14ac:dyDescent="0.2">
      <c r="A17" s="165" t="s">
        <v>29</v>
      </c>
      <c r="B17" s="166"/>
      <c r="C17" s="104">
        <f>M12+O12</f>
        <v>2848</v>
      </c>
      <c r="D17" s="105">
        <f>N12+P12</f>
        <v>2783</v>
      </c>
      <c r="F17" s="214" t="s">
        <v>13</v>
      </c>
      <c r="G17" s="215"/>
      <c r="H17" s="155"/>
      <c r="I17" s="156"/>
      <c r="J17" s="157"/>
      <c r="L17" s="142" t="s">
        <v>34</v>
      </c>
      <c r="M17" s="142"/>
      <c r="N17" s="142"/>
      <c r="O17" s="142"/>
      <c r="P17" s="111">
        <f>IF(R16=TRUE, 1, 0)</f>
        <v>1</v>
      </c>
    </row>
    <row r="18" spans="1:18" ht="18.75" customHeight="1" thickBot="1" x14ac:dyDescent="0.2">
      <c r="A18" s="167" t="s">
        <v>16</v>
      </c>
      <c r="B18" s="168"/>
      <c r="C18" s="102">
        <f>C16-C17</f>
        <v>462</v>
      </c>
      <c r="D18" s="103">
        <f>D16-D17</f>
        <v>212</v>
      </c>
      <c r="F18" s="173" t="s">
        <v>14</v>
      </c>
      <c r="G18" s="174"/>
      <c r="H18" s="158"/>
      <c r="I18" s="159"/>
      <c r="J18" s="160"/>
      <c r="L18" s="141"/>
      <c r="M18" s="141"/>
      <c r="N18" s="141"/>
      <c r="O18" s="141"/>
      <c r="P18" s="112"/>
      <c r="R18" s="1" t="b">
        <f>AND(H19&gt;=-0.02, H19&lt;=0.02)</f>
        <v>1</v>
      </c>
    </row>
    <row r="19" spans="1:18" ht="16.5" customHeight="1" thickBot="1" x14ac:dyDescent="0.2">
      <c r="F19" s="228" t="s">
        <v>15</v>
      </c>
      <c r="G19" s="229"/>
      <c r="H19" s="149">
        <f>AVERAGE(H16:J18)</f>
        <v>5.5999999999999999E-3</v>
      </c>
      <c r="I19" s="150"/>
      <c r="J19" s="151"/>
      <c r="L19" s="138" t="s">
        <v>35</v>
      </c>
      <c r="M19" s="138"/>
      <c r="N19" s="138"/>
      <c r="O19" s="138"/>
      <c r="P19" s="106">
        <f>IF(R18=TRUE, 1, 0)</f>
        <v>1</v>
      </c>
    </row>
    <row r="20" spans="1:18" ht="13.7" customHeight="1" x14ac:dyDescent="0.1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38"/>
      <c r="M20" s="138"/>
      <c r="N20" s="138"/>
      <c r="O20" s="138"/>
      <c r="P20" s="109"/>
    </row>
    <row r="21" spans="1:18" ht="31.9" customHeight="1" thickBot="1" x14ac:dyDescent="0.2">
      <c r="A21" s="108" t="s">
        <v>38</v>
      </c>
      <c r="B21" s="95"/>
      <c r="C21" s="95"/>
      <c r="D21" s="95"/>
      <c r="E21" s="52"/>
      <c r="F21" s="52"/>
      <c r="G21" s="52"/>
      <c r="H21" s="52"/>
      <c r="I21" s="52"/>
      <c r="J21" s="52"/>
      <c r="K21" s="52"/>
      <c r="L21" s="114"/>
      <c r="M21" s="114"/>
      <c r="N21" s="114"/>
      <c r="O21" s="114"/>
      <c r="P21" s="109"/>
    </row>
    <row r="22" spans="1:18" ht="31.9" customHeight="1" thickBot="1" x14ac:dyDescent="0.2">
      <c r="A22" s="161" t="s">
        <v>27</v>
      </c>
      <c r="B22" s="162"/>
      <c r="C22" s="98" t="s">
        <v>7</v>
      </c>
      <c r="D22" s="99" t="s">
        <v>8</v>
      </c>
      <c r="E22" s="52"/>
      <c r="F22" s="52"/>
      <c r="G22" s="52"/>
      <c r="H22" s="52"/>
      <c r="I22" s="52"/>
      <c r="J22" s="52"/>
      <c r="K22" s="52"/>
      <c r="L22" s="114"/>
      <c r="M22" s="114"/>
      <c r="N22" s="114"/>
      <c r="O22" s="114"/>
      <c r="P22" s="109"/>
    </row>
    <row r="23" spans="1:18" ht="16.899999999999999" customHeight="1" x14ac:dyDescent="0.15">
      <c r="A23" s="202" t="s">
        <v>39</v>
      </c>
      <c r="B23" s="203"/>
      <c r="C23" s="100">
        <f>G19+K19</f>
        <v>0</v>
      </c>
      <c r="D23" s="101">
        <v>2355</v>
      </c>
      <c r="E23" s="52"/>
      <c r="F23" s="52"/>
      <c r="G23" s="52"/>
      <c r="H23" s="52"/>
      <c r="I23" s="52"/>
      <c r="J23" s="52"/>
      <c r="K23" s="52"/>
      <c r="L23" s="114"/>
      <c r="M23" s="114"/>
      <c r="N23" s="114"/>
      <c r="O23" s="114"/>
      <c r="P23" s="109"/>
    </row>
    <row r="24" spans="1:18" ht="18.600000000000001" customHeight="1" thickBot="1" x14ac:dyDescent="0.2">
      <c r="A24" s="204" t="s">
        <v>40</v>
      </c>
      <c r="B24" s="205"/>
      <c r="C24" s="104">
        <f>M19+O19</f>
        <v>0</v>
      </c>
      <c r="D24" s="105">
        <v>2416</v>
      </c>
      <c r="E24" s="52"/>
      <c r="F24" s="52"/>
      <c r="G24" s="52"/>
      <c r="H24" s="52"/>
      <c r="I24" s="52"/>
      <c r="J24" s="52"/>
      <c r="K24" s="52"/>
      <c r="L24" s="59"/>
      <c r="M24" s="59"/>
      <c r="N24" s="60"/>
      <c r="O24" s="60"/>
      <c r="P24" s="7"/>
      <c r="Q24" s="7"/>
    </row>
    <row r="25" spans="1:18" ht="18.600000000000001" customHeight="1" thickBot="1" x14ac:dyDescent="0.2">
      <c r="A25" s="206" t="s">
        <v>16</v>
      </c>
      <c r="B25" s="207"/>
      <c r="C25" s="121">
        <f>C23-C24</f>
        <v>0</v>
      </c>
      <c r="D25" s="122">
        <f>D23-D24</f>
        <v>-61</v>
      </c>
      <c r="E25" s="3"/>
      <c r="F25" s="3"/>
      <c r="G25" s="3"/>
      <c r="H25" s="3"/>
      <c r="I25" s="3"/>
      <c r="J25" s="3"/>
      <c r="K25" s="3"/>
      <c r="L25" s="4"/>
      <c r="M25" s="4"/>
      <c r="N25" s="3"/>
      <c r="O25" s="3"/>
    </row>
    <row r="26" spans="1:18" s="120" customFormat="1" ht="33" customHeight="1" x14ac:dyDescent="0.15">
      <c r="A26" s="115"/>
      <c r="B26" s="116"/>
      <c r="C26" s="117"/>
      <c r="D26" s="117"/>
      <c r="E26" s="118"/>
      <c r="F26" s="118"/>
      <c r="G26" s="118"/>
      <c r="H26" s="118"/>
      <c r="I26" s="118"/>
      <c r="J26" s="118"/>
      <c r="K26" s="118"/>
      <c r="L26" s="119"/>
      <c r="M26" s="119"/>
      <c r="N26" s="118"/>
      <c r="O26" s="118"/>
    </row>
    <row r="27" spans="1:18" ht="13.15" customHeight="1" thickBot="1" x14ac:dyDescent="0.2">
      <c r="A27" s="123"/>
      <c r="B27" s="124"/>
      <c r="C27" s="125"/>
      <c r="D27" s="125"/>
      <c r="E27" s="3"/>
      <c r="F27" s="3"/>
      <c r="G27" s="3"/>
      <c r="H27" s="3"/>
      <c r="I27" s="3"/>
      <c r="J27" s="3"/>
      <c r="K27" s="3"/>
      <c r="L27" s="4"/>
      <c r="M27" s="4"/>
      <c r="N27" s="3"/>
      <c r="O27" s="3"/>
    </row>
    <row r="28" spans="1:18" ht="20.100000000000001" customHeight="1" x14ac:dyDescent="0.15">
      <c r="A28" s="216"/>
      <c r="B28" s="217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8"/>
      <c r="Q28" s="71"/>
    </row>
    <row r="29" spans="1:18" ht="20.100000000000001" customHeight="1" x14ac:dyDescent="0.15">
      <c r="A29" s="219"/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1"/>
      <c r="Q29" s="71"/>
    </row>
    <row r="30" spans="1:18" ht="20.100000000000001" customHeight="1" thickBot="1" x14ac:dyDescent="0.2">
      <c r="A30" s="222"/>
      <c r="B30" s="223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4"/>
    </row>
    <row r="31" spans="1:18" ht="20.100000000000001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8" ht="13.5" thickBo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7" ht="20.100000000000001" customHeight="1" thickBot="1" x14ac:dyDescent="0.2">
      <c r="A33" s="225" t="s">
        <v>17</v>
      </c>
      <c r="B33" s="226"/>
      <c r="C33" s="226"/>
      <c r="D33" s="226"/>
      <c r="E33" s="226"/>
      <c r="F33" s="227"/>
      <c r="G33" s="57"/>
      <c r="H33" s="57"/>
      <c r="I33" s="57"/>
      <c r="J33" s="57"/>
      <c r="K33" s="57"/>
      <c r="L33" s="57"/>
      <c r="M33" s="57"/>
      <c r="N33" s="57"/>
      <c r="O33" s="57"/>
      <c r="P33" s="52"/>
      <c r="Q33" s="58"/>
    </row>
    <row r="34" spans="1:17" ht="19.149999999999999" customHeight="1" thickBot="1" x14ac:dyDescent="0.2">
      <c r="A34" s="5" t="s">
        <v>6</v>
      </c>
      <c r="B34" s="178" t="s">
        <v>22</v>
      </c>
      <c r="C34" s="179"/>
      <c r="D34" s="180" t="s">
        <v>21</v>
      </c>
      <c r="E34" s="181"/>
      <c r="F34" s="181"/>
      <c r="G34" s="182"/>
      <c r="H34" s="180" t="s">
        <v>18</v>
      </c>
      <c r="I34" s="182"/>
      <c r="J34" s="181" t="s">
        <v>19</v>
      </c>
      <c r="K34" s="181"/>
      <c r="L34" s="191" t="s">
        <v>3</v>
      </c>
      <c r="M34" s="191"/>
      <c r="N34" s="230" t="s">
        <v>4</v>
      </c>
      <c r="O34" s="231"/>
      <c r="P34" s="62" t="s">
        <v>20</v>
      </c>
    </row>
    <row r="35" spans="1:17" ht="18.75" customHeight="1" thickBot="1" x14ac:dyDescent="0.2">
      <c r="A35" s="63" t="s">
        <v>23</v>
      </c>
      <c r="B35" s="176"/>
      <c r="C35" s="177"/>
      <c r="D35" s="183"/>
      <c r="E35" s="184"/>
      <c r="F35" s="184"/>
      <c r="G35" s="185"/>
      <c r="H35" s="183"/>
      <c r="I35" s="185"/>
      <c r="J35" s="189"/>
      <c r="K35" s="190"/>
      <c r="L35" s="187"/>
      <c r="M35" s="188"/>
      <c r="N35" s="232"/>
      <c r="O35" s="233"/>
      <c r="P35" s="61">
        <f t="shared" ref="P35:P43" si="5">L35-N35</f>
        <v>0</v>
      </c>
    </row>
    <row r="36" spans="1:17" ht="18.75" customHeight="1" thickBot="1" x14ac:dyDescent="0.2">
      <c r="A36" s="64" t="s">
        <v>23</v>
      </c>
      <c r="B36" s="175"/>
      <c r="C36" s="175"/>
      <c r="D36" s="130"/>
      <c r="E36" s="131"/>
      <c r="F36" s="131"/>
      <c r="G36" s="132"/>
      <c r="H36" s="130"/>
      <c r="I36" s="132"/>
      <c r="J36" s="210"/>
      <c r="K36" s="211"/>
      <c r="L36" s="187"/>
      <c r="M36" s="188"/>
      <c r="N36" s="232"/>
      <c r="O36" s="233"/>
      <c r="P36" s="61">
        <f t="shared" si="5"/>
        <v>0</v>
      </c>
    </row>
    <row r="37" spans="1:17" ht="19.149999999999999" customHeight="1" thickBot="1" x14ac:dyDescent="0.2">
      <c r="A37" s="64" t="s">
        <v>23</v>
      </c>
      <c r="B37" s="128"/>
      <c r="C37" s="129"/>
      <c r="D37" s="130"/>
      <c r="E37" s="131"/>
      <c r="F37" s="131"/>
      <c r="G37" s="132"/>
      <c r="H37" s="130"/>
      <c r="I37" s="132"/>
      <c r="J37" s="130"/>
      <c r="K37" s="186"/>
      <c r="L37" s="133"/>
      <c r="M37" s="134"/>
      <c r="N37" s="126"/>
      <c r="O37" s="127"/>
      <c r="P37" s="61">
        <f t="shared" si="5"/>
        <v>0</v>
      </c>
    </row>
    <row r="38" spans="1:17" ht="19.5" customHeight="1" thickBot="1" x14ac:dyDescent="0.2">
      <c r="A38" s="63" t="s">
        <v>23</v>
      </c>
      <c r="B38" s="135"/>
      <c r="C38" s="136"/>
      <c r="D38" s="128"/>
      <c r="E38" s="137"/>
      <c r="F38" s="137"/>
      <c r="G38" s="129"/>
      <c r="H38" s="128"/>
      <c r="I38" s="129"/>
      <c r="J38" s="128"/>
      <c r="K38" s="129"/>
      <c r="L38" s="133"/>
      <c r="M38" s="134"/>
      <c r="N38" s="126"/>
      <c r="O38" s="127"/>
      <c r="P38" s="61">
        <f t="shared" si="5"/>
        <v>0</v>
      </c>
    </row>
    <row r="39" spans="1:17" ht="19.5" customHeight="1" thickBot="1" x14ac:dyDescent="0.2">
      <c r="A39" s="64" t="s">
        <v>23</v>
      </c>
      <c r="B39" s="128"/>
      <c r="C39" s="129"/>
      <c r="D39" s="130"/>
      <c r="E39" s="131"/>
      <c r="F39" s="131"/>
      <c r="G39" s="132"/>
      <c r="H39" s="130"/>
      <c r="I39" s="132"/>
      <c r="J39" s="130"/>
      <c r="K39" s="132"/>
      <c r="L39" s="133"/>
      <c r="M39" s="134"/>
      <c r="N39" s="126"/>
      <c r="O39" s="127"/>
      <c r="P39" s="61">
        <f t="shared" si="5"/>
        <v>0</v>
      </c>
    </row>
    <row r="40" spans="1:17" ht="19.5" customHeight="1" thickBot="1" x14ac:dyDescent="0.2">
      <c r="A40" s="64" t="s">
        <v>23</v>
      </c>
      <c r="B40" s="128"/>
      <c r="C40" s="129"/>
      <c r="D40" s="130"/>
      <c r="E40" s="131"/>
      <c r="F40" s="131"/>
      <c r="G40" s="132"/>
      <c r="H40" s="130"/>
      <c r="I40" s="132"/>
      <c r="J40" s="130"/>
      <c r="K40" s="132"/>
      <c r="L40" s="133"/>
      <c r="M40" s="134"/>
      <c r="N40" s="126"/>
      <c r="O40" s="127"/>
      <c r="P40" s="61">
        <f t="shared" si="5"/>
        <v>0</v>
      </c>
    </row>
    <row r="41" spans="1:17" ht="19.5" customHeight="1" thickBot="1" x14ac:dyDescent="0.2">
      <c r="A41" s="63" t="s">
        <v>23</v>
      </c>
      <c r="B41" s="135"/>
      <c r="C41" s="136"/>
      <c r="D41" s="128"/>
      <c r="E41" s="137"/>
      <c r="F41" s="137"/>
      <c r="G41" s="129"/>
      <c r="H41" s="128"/>
      <c r="I41" s="129"/>
      <c r="J41" s="128"/>
      <c r="K41" s="129"/>
      <c r="L41" s="133"/>
      <c r="M41" s="134"/>
      <c r="N41" s="126"/>
      <c r="O41" s="127"/>
      <c r="P41" s="61">
        <f t="shared" si="5"/>
        <v>0</v>
      </c>
    </row>
    <row r="42" spans="1:17" ht="19.5" customHeight="1" thickBot="1" x14ac:dyDescent="0.2">
      <c r="A42" s="64" t="s">
        <v>23</v>
      </c>
      <c r="B42" s="128"/>
      <c r="C42" s="129"/>
      <c r="D42" s="130"/>
      <c r="E42" s="131"/>
      <c r="F42" s="131"/>
      <c r="G42" s="132"/>
      <c r="H42" s="130"/>
      <c r="I42" s="132"/>
      <c r="J42" s="130"/>
      <c r="K42" s="132"/>
      <c r="L42" s="133"/>
      <c r="M42" s="134"/>
      <c r="N42" s="126"/>
      <c r="O42" s="127"/>
      <c r="P42" s="61">
        <f t="shared" si="5"/>
        <v>0</v>
      </c>
    </row>
    <row r="43" spans="1:17" ht="18.75" customHeight="1" x14ac:dyDescent="0.15">
      <c r="A43" s="64" t="s">
        <v>23</v>
      </c>
      <c r="B43" s="128"/>
      <c r="C43" s="129"/>
      <c r="D43" s="130"/>
      <c r="E43" s="131"/>
      <c r="F43" s="131"/>
      <c r="G43" s="132"/>
      <c r="H43" s="130"/>
      <c r="I43" s="132"/>
      <c r="J43" s="130"/>
      <c r="K43" s="132"/>
      <c r="L43" s="133"/>
      <c r="M43" s="134"/>
      <c r="N43" s="126"/>
      <c r="O43" s="127"/>
      <c r="P43" s="61">
        <f t="shared" si="5"/>
        <v>0</v>
      </c>
    </row>
    <row r="44" spans="1:17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7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7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7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7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x14ac:dyDescent="0.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1:15" x14ac:dyDescent="0.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1:15" x14ac:dyDescent="0.15">
      <c r="L584" s="2"/>
      <c r="M584" s="2"/>
      <c r="N584" s="2"/>
      <c r="O584" s="2"/>
    </row>
    <row r="585" spans="1:15" x14ac:dyDescent="0.15">
      <c r="L585" s="2"/>
      <c r="M585" s="2"/>
      <c r="N585" s="2"/>
      <c r="O585" s="2"/>
    </row>
    <row r="586" spans="1:15" x14ac:dyDescent="0.15">
      <c r="L586" s="2"/>
      <c r="M586" s="2"/>
      <c r="N586" s="2"/>
      <c r="O586" s="2"/>
    </row>
    <row r="587" spans="1:15" x14ac:dyDescent="0.15">
      <c r="L587" s="2"/>
      <c r="M587" s="2"/>
      <c r="N587" s="2"/>
      <c r="O587" s="2"/>
    </row>
    <row r="588" spans="1:15" x14ac:dyDescent="0.15">
      <c r="L588" s="2"/>
      <c r="M588" s="2"/>
      <c r="N588" s="2"/>
      <c r="O588" s="2"/>
    </row>
    <row r="589" spans="1:15" x14ac:dyDescent="0.15">
      <c r="L589" s="2"/>
      <c r="M589" s="2"/>
      <c r="N589" s="2"/>
      <c r="O589" s="2"/>
    </row>
    <row r="590" spans="1:15" x14ac:dyDescent="0.15">
      <c r="L590" s="2"/>
      <c r="M590" s="2"/>
      <c r="N590" s="2"/>
      <c r="O590" s="2"/>
    </row>
    <row r="591" spans="1:15" x14ac:dyDescent="0.15">
      <c r="L591" s="2"/>
      <c r="M591" s="2"/>
      <c r="N591" s="2"/>
      <c r="O591" s="2"/>
    </row>
    <row r="592" spans="1:15" x14ac:dyDescent="0.15">
      <c r="L592" s="2"/>
      <c r="M592" s="2"/>
      <c r="N592" s="2"/>
      <c r="O592" s="2"/>
    </row>
    <row r="593" spans="12:15" x14ac:dyDescent="0.15">
      <c r="L593" s="2"/>
      <c r="M593" s="2"/>
      <c r="N593" s="2"/>
      <c r="O593" s="2"/>
    </row>
  </sheetData>
  <mergeCells count="92">
    <mergeCell ref="A23:B23"/>
    <mergeCell ref="A24:B24"/>
    <mergeCell ref="A25:B25"/>
    <mergeCell ref="A12:B12"/>
    <mergeCell ref="J36:K36"/>
    <mergeCell ref="F16:G16"/>
    <mergeCell ref="F17:G17"/>
    <mergeCell ref="A28:P30"/>
    <mergeCell ref="A33:F33"/>
    <mergeCell ref="F19:G19"/>
    <mergeCell ref="A22:B22"/>
    <mergeCell ref="N34:O34"/>
    <mergeCell ref="N35:O35"/>
    <mergeCell ref="N36:O36"/>
    <mergeCell ref="H34:I34"/>
    <mergeCell ref="J34:K34"/>
    <mergeCell ref="L34:M34"/>
    <mergeCell ref="H36:I36"/>
    <mergeCell ref="I4:J4"/>
    <mergeCell ref="C4:D4"/>
    <mergeCell ref="O4:P4"/>
    <mergeCell ref="K4:L4"/>
    <mergeCell ref="G4:H4"/>
    <mergeCell ref="E4:F4"/>
    <mergeCell ref="M4:N4"/>
    <mergeCell ref="H37:I37"/>
    <mergeCell ref="J37:K37"/>
    <mergeCell ref="L35:M35"/>
    <mergeCell ref="H35:I35"/>
    <mergeCell ref="J35:K35"/>
    <mergeCell ref="L37:M37"/>
    <mergeCell ref="L36:M36"/>
    <mergeCell ref="D37:G37"/>
    <mergeCell ref="B36:C36"/>
    <mergeCell ref="B35:C35"/>
    <mergeCell ref="B34:C34"/>
    <mergeCell ref="B37:C37"/>
    <mergeCell ref="D34:G34"/>
    <mergeCell ref="D35:G35"/>
    <mergeCell ref="D36:G36"/>
    <mergeCell ref="N37:O37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42:O42"/>
    <mergeCell ref="B43:C43"/>
    <mergeCell ref="D43:G43"/>
    <mergeCell ref="H43:I43"/>
    <mergeCell ref="J43:K43"/>
    <mergeCell ref="L43:M43"/>
    <mergeCell ref="N43:O43"/>
    <mergeCell ref="B42:C42"/>
    <mergeCell ref="D42:G42"/>
    <mergeCell ref="H42:I42"/>
    <mergeCell ref="J42:K42"/>
    <mergeCell ref="L42:M42"/>
  </mergeCells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5BDB666-592D-4245-93CA-CCAA3E2E86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989BFE-4CFF-40AE-8BCA-58AE941C98FC}">
  <ds:schemaRefs>
    <ds:schemaRef ds:uri="http://schemas.microsoft.com/office/2006/metadata/properties"/>
    <ds:schemaRef ds:uri="http://www.w3.org/2000/xmlns/"/>
    <ds:schemaRef ds:uri="616d5787-8033-417d-8d26-bf00747a0ed7"/>
    <ds:schemaRef ds:uri="http://www.w3.org/2001/XMLSchema-instance"/>
    <ds:schemaRef ds:uri="3e5f4dc7-86db-493c-83c7-3c7665976394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BBD43E6-C3D8-4AE7-A3B3-3068E0996465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3e5f4dc7-86db-493c-83c7-3c7665976394"/>
    <ds:schemaRef ds:uri="616d5787-8033-417d-8d26-bf00747a0e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SUMMARY (2)!Print_Area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Tara Metcalf</cp:lastModifiedBy>
  <cp:revision/>
  <cp:lastPrinted>2017-11-15T17:23:59Z</cp:lastPrinted>
  <dcterms:created xsi:type="dcterms:W3CDTF">2015-11-16T19:09:52Z</dcterms:created>
  <dcterms:modified xsi:type="dcterms:W3CDTF">2025-04-14T19:22:52Z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