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 Folders\National TAB\Internal Files\Processing Team\"/>
    </mc:Choice>
  </mc:AlternateContent>
  <xr:revisionPtr revIDLastSave="0" documentId="8_{DF3FBFF0-9501-4836-8F6A-7FC6AB51A8CE}" xr6:coauthVersionLast="47" xr6:coauthVersionMax="47" xr10:uidLastSave="{00000000-0000-0000-0000-000000000000}"/>
  <bookViews>
    <workbookView xWindow="0" yWindow="480" windowWidth="2907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<sst xmlns="http://schemas.openxmlformats.org/spreadsheetml/2006/main" count="74" uniqueCount="48">
  <si>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</si>
  <si>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</si>
  <si>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</si>
  <si>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</si>
  <si>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</si>
  <si>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</si>
  <si>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</si>
  <si>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</si>
  <si>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</si>
  <si>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</si>
  <si>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</si>
  <si>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</si>
  <si>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</si>
  <si>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</si>
  <si>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</si>
  <si>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</si>
  <si>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</si>
  <si>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EF-1A</t>
  </si>
  <si>
    <t>MOP ROOM</t>
  </si>
  <si>
    <t>PRV-1</t>
  </si>
  <si>
    <t>RESTROOM</t>
  </si>
  <si>
    <t>PRV-2</t>
  </si>
  <si>
    <t>HOOD 1</t>
  </si>
  <si>
    <t>PRV-3</t>
  </si>
  <si>
    <t>HOOD 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</si>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</sst>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H19" sqref="H19:J19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 t="s">
        <v>14</v>
      </c>
      <c r="C6" s="23">
        <v>6150</v>
      </c>
      <c r="D6" s="24">
        <v>6537</v>
      </c>
      <c r="E6" s="23">
        <f t="shared" ref="E6:F7" si="0">C6-G6</f>
        <v>4275</v>
      </c>
      <c r="F6" s="24">
        <f t="shared" si="0"/>
        <v>4648</v>
      </c>
      <c r="G6" s="25">
        <v>1875</v>
      </c>
      <c r="H6" s="26">
        <v>1889</v>
      </c>
      <c r="I6" s="27">
        <f>G6/C6</f>
        <v>0.3048780487804878</v>
      </c>
      <c r="J6" s="28">
        <f>H6/D6</f>
        <v>0.28897047575340368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15</v>
      </c>
      <c r="B7" s="71" t="s">
        <v>16</v>
      </c>
      <c r="C7" s="35">
        <v>6150</v>
      </c>
      <c r="D7" s="36">
        <v>6010</v>
      </c>
      <c r="E7" s="35">
        <f t="shared" si="0"/>
        <v>4300</v>
      </c>
      <c r="F7" s="36">
        <f t="shared" si="0"/>
        <v>4137</v>
      </c>
      <c r="G7" s="37">
        <v>1850</v>
      </c>
      <c r="H7" s="38">
        <v>1873</v>
      </c>
      <c r="I7" s="39">
        <f t="shared" ref="I7:J7" si="1">G7/C7</f>
        <v>0.30081300813008133</v>
      </c>
      <c r="J7" s="40">
        <f t="shared" si="1"/>
        <v>0.31164725457570713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17</v>
      </c>
      <c r="B8" s="71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2"/>
      <c r="N8" s="42"/>
      <c r="O8" s="51">
        <v>75</v>
      </c>
      <c r="P8" s="51">
        <v>73</v>
      </c>
      <c r="Q8" s="61"/>
      <c r="R8" s="66"/>
    </row>
    <row r="9" spans="1:21" ht="20.100000000000001" customHeight="1">
      <c r="A9" s="73" t="s">
        <v>19</v>
      </c>
      <c r="B9" s="71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2"/>
      <c r="N9" s="42"/>
      <c r="O9" s="51">
        <v>300</v>
      </c>
      <c r="P9" s="51">
        <v>318</v>
      </c>
      <c r="Q9" s="61"/>
      <c r="R9" s="66"/>
    </row>
    <row r="10" spans="1:21" ht="20.100000000000001" customHeight="1">
      <c r="A10" s="73" t="s">
        <v>21</v>
      </c>
      <c r="B10" s="71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1734</v>
      </c>
      <c r="O10" s="45"/>
      <c r="P10" s="46"/>
      <c r="Q10" s="61"/>
      <c r="R10" s="66"/>
    </row>
    <row r="11" spans="1:21" ht="20.100000000000001" customHeight="1">
      <c r="A11" s="73" t="s">
        <v>23</v>
      </c>
      <c r="B11" s="71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1500</v>
      </c>
      <c r="N11" s="51">
        <v>1629</v>
      </c>
      <c r="O11" s="45"/>
      <c r="P11" s="46"/>
      <c r="Q11" s="61"/>
      <c r="R11" s="66"/>
    </row>
    <row r="12" spans="1:21" ht="20.100000000000001" customHeight="1">
      <c r="A12" s="102" t="s">
        <v>25</v>
      </c>
      <c r="B12" s="103"/>
      <c r="C12" s="74">
        <f>SUM(C6:C11)</f>
        <v>12300</v>
      </c>
      <c r="D12" s="75">
        <f>SUM(D6:D11)</f>
        <v>12547</v>
      </c>
      <c r="E12" s="74">
        <f>SUM(E6:E11)</f>
        <v>8575</v>
      </c>
      <c r="F12" s="75">
        <f>SUM(F6:F11)</f>
        <v>8785</v>
      </c>
      <c r="G12" s="76">
        <f>SUM(G6:G11)</f>
        <v>3725</v>
      </c>
      <c r="H12" s="77">
        <f>SUM(H6:H11)</f>
        <v>3762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3363</v>
      </c>
      <c r="O12" s="81">
        <f>SUM(O6:O11)</f>
        <v>375</v>
      </c>
      <c r="P12" s="82">
        <f>SUM(P6:P11)</f>
        <v>391</v>
      </c>
      <c r="Q12" s="52"/>
      <c r="R12" s="66"/>
    </row>
    <row r="13" spans="1:21" ht="20.100000000000001" customHeight="1" thickBot="1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>
      <c r="A14" s="96" t="s">
        <v>26</v>
      </c>
      <c r="B14" s="83"/>
      <c r="C14" s="83"/>
      <c r="D14" s="83"/>
      <c r="F14" s="195" t="s">
        <v>27</v>
      </c>
      <c r="G14" s="196"/>
      <c r="H14" s="169" t="s">
        <v>28</v>
      </c>
      <c r="I14" s="170"/>
      <c r="J14" s="171"/>
      <c r="L14" s="95" t="s">
        <v>29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87" t="s">
        <v>25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30</v>
      </c>
      <c r="M15" s="166"/>
      <c r="N15" s="166"/>
      <c r="O15" s="166"/>
      <c r="P15" s="98">
        <f>IF(R14=TRUE, 1, 0)</f>
        <v>1</v>
      </c>
    </row>
    <row r="16" spans="1:21" ht="18.75" customHeight="1">
      <c r="A16" s="189" t="s">
        <v>31</v>
      </c>
      <c r="B16" s="190"/>
      <c r="C16" s="88">
        <f>G12+K12</f>
        <v>3725</v>
      </c>
      <c r="D16" s="89">
        <f>H12+L12</f>
        <v>3762</v>
      </c>
      <c r="F16" s="118" t="s">
        <v>32</v>
      </c>
      <c r="G16" s="119"/>
      <c r="H16" s="178">
        <v>2.7000000000000001E-3</v>
      </c>
      <c r="I16" s="179"/>
      <c r="J16" s="180"/>
      <c r="L16" s="167"/>
      <c r="M16" s="167"/>
      <c r="N16" s="167"/>
      <c r="O16" s="16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>
      <c r="A17" s="191" t="s">
        <v>33</v>
      </c>
      <c r="B17" s="192"/>
      <c r="C17" s="92">
        <f>M12+O12</f>
        <v>3375</v>
      </c>
      <c r="D17" s="93">
        <f>N12+P12</f>
        <v>3754</v>
      </c>
      <c r="F17" s="120" t="s">
        <v>34</v>
      </c>
      <c r="G17" s="121"/>
      <c r="H17" s="181">
        <v>2.9999999999999997E-4</v>
      </c>
      <c r="I17" s="182"/>
      <c r="J17" s="183"/>
      <c r="L17" s="168" t="s">
        <v>35</v>
      </c>
      <c r="M17" s="168"/>
      <c r="N17" s="168"/>
      <c r="O17" s="168"/>
      <c r="P17" s="99">
        <f>IF(R16=TRUE, 1, 0)</f>
        <v>1</v>
      </c>
    </row>
    <row r="18" spans="1:18" ht="18.75" customHeight="1" thickBot="1">
      <c r="A18" s="193" t="s">
        <v>36</v>
      </c>
      <c r="B18" s="194"/>
      <c r="C18" s="90">
        <f>C16-C17</f>
        <v>350</v>
      </c>
      <c r="D18" s="91">
        <f>D16-D17</f>
        <v>8</v>
      </c>
      <c r="F18" s="199" t="s">
        <v>37</v>
      </c>
      <c r="G18" s="200"/>
      <c r="H18" s="184">
        <v>1.8E-3</v>
      </c>
      <c r="I18" s="185"/>
      <c r="J18" s="186"/>
      <c r="L18" s="167"/>
      <c r="M18" s="167"/>
      <c r="N18" s="167"/>
      <c r="O18" s="167"/>
      <c r="P18" s="100"/>
      <c r="R18" s="1" t="b">
        <f>AND(H19&gt;=-0.02, H19&lt;=0.02)</f>
        <v>1</v>
      </c>
    </row>
    <row r="19" spans="1:18" ht="16.5" customHeight="1" thickBot="1">
      <c r="F19" s="134" t="s">
        <v>38</v>
      </c>
      <c r="G19" s="135"/>
      <c r="H19" s="175">
        <f>AVERAGE(H16:J18)</f>
        <v>1.6000000000000001E-3</v>
      </c>
      <c r="I19" s="176"/>
      <c r="J19" s="177"/>
      <c r="L19" s="164" t="s">
        <v>39</v>
      </c>
      <c r="M19" s="164"/>
      <c r="N19" s="164"/>
      <c r="O19" s="164"/>
      <c r="P19" s="94">
        <f>IF(R18=TRUE, 1, 0)</f>
        <v>1</v>
      </c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7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>
      <c r="A22" s="3" t="s">
        <v>40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>
      <c r="A28" s="131" t="s">
        <v>41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>
      <c r="A29" s="5" t="s">
        <v>9</v>
      </c>
      <c r="B29" s="157" t="s">
        <v>42</v>
      </c>
      <c r="C29" s="158"/>
      <c r="D29" s="112" t="s">
        <v>43</v>
      </c>
      <c r="E29" s="114"/>
      <c r="F29" s="114"/>
      <c r="G29" s="113"/>
      <c r="H29" s="112" t="s">
        <v>44</v>
      </c>
      <c r="I29" s="113"/>
      <c r="J29" s="114" t="s">
        <v>45</v>
      </c>
      <c r="K29" s="114"/>
      <c r="L29" s="115" t="s">
        <v>6</v>
      </c>
      <c r="M29" s="115"/>
      <c r="N29" s="108" t="s">
        <v>7</v>
      </c>
      <c r="O29" s="109"/>
      <c r="P29" s="58" t="s">
        <v>46</v>
      </c>
    </row>
    <row r="30" spans="1:18" ht="18.75" customHeight="1" thickBot="1">
      <c r="A30" s="59" t="s">
        <v>47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2">L30-N30</f>
        <v>0</v>
      </c>
    </row>
    <row r="31" spans="1:18" ht="18.75" customHeight="1" thickBot="1">
      <c r="A31" s="60" t="s">
        <v>47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2"/>
        <v>0</v>
      </c>
    </row>
    <row r="32" spans="1:18" ht="19.149999999999999" customHeight="1" thickBot="1">
      <c r="A32" s="60" t="s">
        <v>47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2"/>
        <v>0</v>
      </c>
    </row>
    <row r="33" spans="1:16" ht="19.5" customHeight="1" thickBot="1">
      <c r="A33" s="59" t="s">
        <v>47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2"/>
        <v>0</v>
      </c>
    </row>
    <row r="34" spans="1:16" ht="19.5" customHeight="1" thickBot="1">
      <c r="A34" s="60" t="s">
        <v>47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>
      <c r="A35" s="60" t="s">
        <v>47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9.5" customHeight="1" thickBot="1">
      <c r="A36" s="59" t="s">
        <v>47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2"/>
        <v>0</v>
      </c>
    </row>
    <row r="37" spans="1:16" ht="19.5" customHeight="1" thickBot="1">
      <c r="A37" s="60" t="s">
        <v>47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ht="18.75" customHeight="1">
      <c r="A38" s="60" t="s">
        <v>47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2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14F8B-2B65-4318-AC7C-9A5BDD62549C}"/>
</file>

<file path=customXml/itemProps2.xml><?xml version="1.0" encoding="utf-8"?>
<ds:datastoreItem xmlns:ds="http://schemas.openxmlformats.org/officeDocument/2006/customXml" ds:itemID="{C6C5C914-1BB0-44C9-BC4F-5F05E6BEA2AC}"/>
</file>

<file path=customXml/itemProps3.xml><?xml version="1.0" encoding="utf-8"?>
<ds:datastoreItem xmlns:ds="http://schemas.openxmlformats.org/officeDocument/2006/customXml" ds:itemID="{C97C2CA9-C91D-44D5-B5B9-9D319F2701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2023-02-02T14:52:36Z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