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CHARLOTTE, NC (NORTHLAKE)/PROJECT DOCUMENTS/"/>
    </mc:Choice>
  </mc:AlternateContent>
  <xr:revisionPtr revIDLastSave="0" documentId="8_{DF5952FE-0499-47A7-9101-2931EBEAAE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<sst xmlns="http://schemas.openxmlformats.org/spreadsheetml/2006/main" count="75" uniqueCount="49">
  <si>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</si>
  <si>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</si>
  <si>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</si>
  <si>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</si>
  <si>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</si>
  <si>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</si>
  <si>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</si>
  <si>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</si>
  <si>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</si>
  <si>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</si>
  <si>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</si>
  <si>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</si>
  <si>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</si>
  <si>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</si>
  <si>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</si>
  <si>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</si>
  <si>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</si>
  <si>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</si>
  <si>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</si>
  <si>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</si>
  <si>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</si>
  <si>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</si>
  <si>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</si>
  <si>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</si>
  <si>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</si>
  <si>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</si>
  <si>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</si>
  <si>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</si>
  <si>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</si>
  <si>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</si>
  <si>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</si>
  <si>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</si>
  <si>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</si>
  <si>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</si>
  <si>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</si>
  <si>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</si>
  <si>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</si>
  <si>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</si>
  <si>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</si>
  <si>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</si>
  <si>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MUA</t>
  </si>
  <si>
    <t xml:space="preserve">HOOD </t>
  </si>
  <si>
    <t>WOMENS RR</t>
  </si>
  <si>
    <t>MENS RR</t>
  </si>
  <si>
    <t>RTU-1X</t>
  </si>
  <si>
    <t>RTU-2X</t>
  </si>
  <si>
    <t>CEF-2</t>
  </si>
  <si>
    <t>CEF-1</t>
  </si>
  <si>
    <t>KF-1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</si>
</sst>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Z9" sqref="Z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44</v>
      </c>
      <c r="B6" s="72" t="s">
        <v>38</v>
      </c>
      <c r="C6" s="23">
        <v>3500</v>
      </c>
      <c r="D6" s="24"/>
      <c r="E6" s="23">
        <f t="shared" ref="E6:F7" si="0">C6-G6</f>
        <v>3150</v>
      </c>
      <c r="F6" s="24">
        <f t="shared" si="0"/>
        <v>0</v>
      </c>
      <c r="G6" s="25">
        <v>350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45</v>
      </c>
      <c r="B7" s="73" t="s">
        <v>39</v>
      </c>
      <c r="C7" s="35">
        <v>3800</v>
      </c>
      <c r="D7" s="36"/>
      <c r="E7" s="35">
        <f t="shared" si="0"/>
        <v>3040</v>
      </c>
      <c r="F7" s="36">
        <f t="shared" si="0"/>
        <v>0</v>
      </c>
      <c r="G7" s="37">
        <v>760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13</v>
      </c>
      <c r="B8" s="73" t="s">
        <v>40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1715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48</v>
      </c>
      <c r="B9" s="73" t="s">
        <v>41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2117</v>
      </c>
      <c r="N9" s="51"/>
      <c r="O9" s="45"/>
      <c r="P9" s="46"/>
      <c r="Q9" s="63"/>
      <c r="R9" s="68"/>
    </row>
    <row r="10" spans="1:21" ht="20.149999999999999" customHeight="1" x14ac:dyDescent="0.25">
      <c r="A10" s="75" t="s">
        <v>47</v>
      </c>
      <c r="B10" s="73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63"/>
      <c r="R10" s="68"/>
    </row>
    <row r="11" spans="1:21" ht="20.149999999999999" customHeight="1" thickBot="1" x14ac:dyDescent="0.3">
      <c r="A11" s="75" t="s">
        <v>46</v>
      </c>
      <c r="B11" s="73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49999999999999" customHeight="1" thickBot="1" x14ac:dyDescent="0.3">
      <c r="A12" s="179" t="s">
        <v>15</v>
      </c>
      <c r="B12" s="180"/>
      <c r="C12" s="76">
        <f t="shared" ref="C12:H12" si="2">SUM(C6:C11)</f>
        <v>7300</v>
      </c>
      <c r="D12" s="77">
        <f t="shared" si="2"/>
        <v>0</v>
      </c>
      <c r="E12" s="76">
        <f t="shared" si="2"/>
        <v>6190</v>
      </c>
      <c r="F12" s="77">
        <f t="shared" si="2"/>
        <v>0</v>
      </c>
      <c r="G12" s="78">
        <f t="shared" si="2"/>
        <v>1110</v>
      </c>
      <c r="H12" s="79">
        <f t="shared" si="2"/>
        <v>0</v>
      </c>
      <c r="I12" s="80"/>
      <c r="J12" s="81"/>
      <c r="K12" s="78">
        <f t="shared" ref="K12:P12" si="3">SUM(K6:K11)</f>
        <v>1715</v>
      </c>
      <c r="L12" s="79">
        <f t="shared" si="3"/>
        <v>0</v>
      </c>
      <c r="M12" s="103">
        <f t="shared" si="3"/>
        <v>2117</v>
      </c>
      <c r="N12" s="82">
        <f t="shared" si="3"/>
        <v>0</v>
      </c>
      <c r="O12" s="83">
        <f t="shared" si="3"/>
        <v>250</v>
      </c>
      <c r="P12" s="84">
        <f t="shared" si="3"/>
        <v>0</v>
      </c>
      <c r="Q12" s="54"/>
      <c r="R12" s="68"/>
    </row>
    <row r="13" spans="1:21" ht="20.149999999999999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49999999999999" customHeight="1" thickBot="1" x14ac:dyDescent="0.35">
      <c r="A14" s="98" t="s">
        <v>16</v>
      </c>
      <c r="B14" s="85"/>
      <c r="C14" s="85"/>
      <c r="D14" s="85"/>
      <c r="F14" s="147" t="s">
        <v>17</v>
      </c>
      <c r="G14" s="148"/>
      <c r="H14" s="121" t="s">
        <v>18</v>
      </c>
      <c r="I14" s="122"/>
      <c r="J14" s="123"/>
      <c r="L14" s="97" t="s">
        <v>19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15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20</v>
      </c>
      <c r="M15" s="118"/>
      <c r="N15" s="118"/>
      <c r="O15" s="118"/>
      <c r="P15" s="100">
        <f>IF(R14=TRUE, 1, 0)</f>
        <v>1</v>
      </c>
    </row>
    <row r="16" spans="1:21" ht="18.75" customHeight="1" x14ac:dyDescent="0.35">
      <c r="A16" s="141" t="s">
        <v>21</v>
      </c>
      <c r="B16" s="142"/>
      <c r="C16" s="90">
        <f>G12+K12</f>
        <v>2825</v>
      </c>
      <c r="D16" s="91">
        <f>H12+L12</f>
        <v>0</v>
      </c>
      <c r="F16" s="188" t="s">
        <v>22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3" t="s">
        <v>23</v>
      </c>
      <c r="B17" s="144"/>
      <c r="C17" s="94">
        <f>M12+O12</f>
        <v>2367</v>
      </c>
      <c r="D17" s="95">
        <f>N12+P12</f>
        <v>0</v>
      </c>
      <c r="F17" s="190" t="s">
        <v>24</v>
      </c>
      <c r="G17" s="191"/>
      <c r="H17" s="133"/>
      <c r="I17" s="134"/>
      <c r="J17" s="135"/>
      <c r="L17" s="120" t="s">
        <v>25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4">
      <c r="A18" s="145" t="s">
        <v>26</v>
      </c>
      <c r="B18" s="146"/>
      <c r="C18" s="92">
        <f>C16-C17</f>
        <v>458</v>
      </c>
      <c r="D18" s="93">
        <f>D16-D17</f>
        <v>0</v>
      </c>
      <c r="F18" s="151" t="s">
        <v>27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28</v>
      </c>
      <c r="G19" s="205"/>
      <c r="H19" s="127" t="e">
        <f>AVERAGE(H16:J18)</f>
        <v>#DIV/0!</v>
      </c>
      <c r="I19" s="128"/>
      <c r="J19" s="129"/>
      <c r="L19" s="116" t="s">
        <v>29</v>
      </c>
      <c r="M19" s="116"/>
      <c r="N19" s="116"/>
      <c r="O19" s="116"/>
      <c r="P19" s="96" t="e">
        <f>IF(R18=TRUE, 1, 0)</f>
        <v>#DIV/0!</v>
      </c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49999999999999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49999999999999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1" t="s">
        <v>31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3">
      <c r="A29" s="5" t="s">
        <v>9</v>
      </c>
      <c r="B29" s="156" t="s">
        <v>32</v>
      </c>
      <c r="C29" s="157"/>
      <c r="D29" s="158" t="s">
        <v>33</v>
      </c>
      <c r="E29" s="159"/>
      <c r="F29" s="159"/>
      <c r="G29" s="160"/>
      <c r="H29" s="158" t="s">
        <v>34</v>
      </c>
      <c r="I29" s="160"/>
      <c r="J29" s="159" t="s">
        <v>35</v>
      </c>
      <c r="K29" s="159"/>
      <c r="L29" s="187" t="s">
        <v>6</v>
      </c>
      <c r="M29" s="187"/>
      <c r="N29" s="183" t="s">
        <v>7</v>
      </c>
      <c r="O29" s="184"/>
      <c r="P29" s="60" t="s">
        <v>36</v>
      </c>
    </row>
    <row r="30" spans="1:18" ht="18.75" customHeight="1" thickBot="1" x14ac:dyDescent="0.3">
      <c r="A30" s="61" t="s">
        <v>37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4">L30-N30</f>
        <v>0</v>
      </c>
    </row>
    <row r="31" spans="1:18" ht="18.75" customHeight="1" thickBot="1" x14ac:dyDescent="0.3">
      <c r="A31" s="62" t="s">
        <v>37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4"/>
        <v>0</v>
      </c>
    </row>
    <row r="32" spans="1:18" ht="19.149999999999999" customHeight="1" thickBot="1" x14ac:dyDescent="0.3">
      <c r="A32" s="62" t="s">
        <v>37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1" t="s">
        <v>37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2" t="s">
        <v>37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37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9.5" customHeight="1" thickBot="1" x14ac:dyDescent="0.3">
      <c r="A36" s="61" t="s">
        <v>37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4"/>
        <v>0</v>
      </c>
    </row>
    <row r="37" spans="1:16" ht="19.5" customHeight="1" thickBot="1" x14ac:dyDescent="0.3">
      <c r="A37" s="62" t="s">
        <v>37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4"/>
        <v>0</v>
      </c>
    </row>
    <row r="38" spans="1:16" ht="18.75" customHeight="1" x14ac:dyDescent="0.25">
      <c r="A38" s="62" t="s">
        <v>37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2025-05-09T12:29:05Z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