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9337B991-ED05-4D0C-A501-1D3575E8F674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s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<sst xmlns="http://schemas.openxmlformats.org/spreadsheetml/2006/main" count="85" uniqueCount="54">
  <si>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</si>
  <si>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</si>
  <si>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</si>
  <si>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</si>
  <si>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</si>
  <si>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</si>
  <si>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</si>
  <si>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</si>
  <si>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</si>
  <si>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</si>
  <si>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</si>
  <si>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</si>
  <si>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</si>
  <si>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</si>
  <si>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</si>
  <si>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</si>
  <si>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</si>
  <si>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</si>
  <si>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DINING</t>
  </si>
  <si>
    <t>AC-4</t>
  </si>
  <si>
    <t>BACK OF HOUSE</t>
  </si>
  <si>
    <t>AC-5</t>
  </si>
  <si>
    <t>PLAY AREA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</si>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</sst>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A25" sqref="A25:P27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21" ht="9.75" customHeight="1" thickBot="1">
      <c r="A3" s="85"/>
    </row>
    <row r="4" spans="1:21" ht="20.100000000000001" customHeight="1" thickBot="1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2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>
      <c r="A6" s="72" t="s">
        <v>13</v>
      </c>
      <c r="B6" s="70" t="s">
        <v>14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>
      <c r="A7" s="73" t="s">
        <v>15</v>
      </c>
      <c r="B7" s="71" t="s">
        <v>16</v>
      </c>
      <c r="C7" s="35">
        <v>5250</v>
      </c>
      <c r="D7" s="36"/>
      <c r="E7" s="35">
        <f t="shared" si="0"/>
        <v>4425</v>
      </c>
      <c r="F7" s="36">
        <f t="shared" si="0"/>
        <v>0</v>
      </c>
      <c r="G7" s="37">
        <v>825</v>
      </c>
      <c r="H7" s="38"/>
      <c r="I7" s="39">
        <f t="shared" ref="I7:J7" si="1">G7/C7</f>
        <v>0.15714285714285714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>
      <c r="A8" s="73" t="s">
        <v>17</v>
      </c>
      <c r="B8" s="71" t="s">
        <v>18</v>
      </c>
      <c r="C8" s="35">
        <v>6700</v>
      </c>
      <c r="D8" s="36"/>
      <c r="E8" s="35">
        <f t="shared" ref="E8:E10" si="2">C8-G8</f>
        <v>5000</v>
      </c>
      <c r="F8" s="36">
        <f t="shared" ref="F8:F10" si="3">D8-H8</f>
        <v>0</v>
      </c>
      <c r="G8" s="37">
        <v>1700</v>
      </c>
      <c r="H8" s="38"/>
      <c r="I8" s="39">
        <f t="shared" ref="I8:I9" si="4">G8/C8</f>
        <v>0.2537313432835821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>
      <c r="A9" s="73" t="s">
        <v>19</v>
      </c>
      <c r="B9" s="71" t="s">
        <v>20</v>
      </c>
      <c r="C9" s="35">
        <v>1875</v>
      </c>
      <c r="D9" s="36"/>
      <c r="E9" s="35">
        <f t="shared" si="2"/>
        <v>1525</v>
      </c>
      <c r="F9" s="36">
        <f t="shared" si="3"/>
        <v>0</v>
      </c>
      <c r="G9" s="37">
        <v>350</v>
      </c>
      <c r="H9" s="38"/>
      <c r="I9" s="39">
        <f t="shared" si="4"/>
        <v>0.18666666666666668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>
      <c r="A10" s="101" t="s">
        <v>21</v>
      </c>
      <c r="B10" s="112" t="s">
        <v>22</v>
      </c>
      <c r="C10" s="113">
        <v>1200</v>
      </c>
      <c r="D10" s="114"/>
      <c r="E10" s="113">
        <f t="shared" si="2"/>
        <v>1000</v>
      </c>
      <c r="F10" s="114">
        <f t="shared" si="3"/>
        <v>0</v>
      </c>
      <c r="G10" s="102">
        <v>200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21" ht="20.100000000000001" customHeight="1">
      <c r="A11" s="73" t="s">
        <v>23</v>
      </c>
      <c r="B11" s="71" t="s">
        <v>24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00000000000001" customHeight="1">
      <c r="A12" s="73" t="s">
        <v>25</v>
      </c>
      <c r="B12" s="71" t="s">
        <v>26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00000000000001" customHeight="1" thickBot="1">
      <c r="A13" s="116" t="s">
        <v>27</v>
      </c>
      <c r="B13" s="117" t="s">
        <v>28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375</v>
      </c>
      <c r="P13" s="126"/>
      <c r="Q13" s="61"/>
      <c r="R13" s="66"/>
    </row>
    <row r="14" spans="1:21" ht="20.100000000000001" customHeight="1" thickBot="1">
      <c r="A14" s="129" t="s">
        <v>29</v>
      </c>
      <c r="B14" s="130"/>
      <c r="C14" s="74">
        <f t="shared" ref="C14:H14" si="6">SUM(C6:C13)</f>
        <v>23775</v>
      </c>
      <c r="D14" s="75">
        <f t="shared" si="6"/>
        <v>0</v>
      </c>
      <c r="E14" s="74">
        <f t="shared" si="6"/>
        <v>18950</v>
      </c>
      <c r="F14" s="75">
        <f t="shared" si="6"/>
        <v>0</v>
      </c>
      <c r="G14" s="76">
        <f t="shared" si="6"/>
        <v>4825</v>
      </c>
      <c r="H14" s="77">
        <f t="shared" si="6"/>
        <v>0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15">
        <f t="shared" si="7"/>
        <v>3315</v>
      </c>
      <c r="N14" s="80">
        <f t="shared" si="7"/>
        <v>0</v>
      </c>
      <c r="O14" s="81">
        <f t="shared" si="7"/>
        <v>375</v>
      </c>
      <c r="P14" s="82">
        <f t="shared" si="7"/>
        <v>0</v>
      </c>
      <c r="Q14" s="52"/>
      <c r="R14" s="66"/>
    </row>
    <row r="15" spans="1:21" ht="20.100000000000001" customHeight="1" thickBot="1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>
      <c r="A16" s="96" t="s">
        <v>30</v>
      </c>
      <c r="B16" s="83"/>
      <c r="C16" s="83"/>
      <c r="D16" s="83"/>
      <c r="F16" s="222" t="s">
        <v>31</v>
      </c>
      <c r="G16" s="223"/>
      <c r="H16" s="196" t="s">
        <v>32</v>
      </c>
      <c r="I16" s="197"/>
      <c r="J16" s="198"/>
      <c r="L16" s="95" t="s">
        <v>33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>
      <c r="A17" s="214" t="s">
        <v>29</v>
      </c>
      <c r="B17" s="215"/>
      <c r="C17" s="86" t="s">
        <v>11</v>
      </c>
      <c r="D17" s="87" t="s">
        <v>12</v>
      </c>
      <c r="F17" s="224"/>
      <c r="G17" s="225"/>
      <c r="H17" s="199"/>
      <c r="I17" s="200"/>
      <c r="J17" s="201"/>
      <c r="L17" s="193" t="s">
        <v>34</v>
      </c>
      <c r="M17" s="193"/>
      <c r="N17" s="193"/>
      <c r="O17" s="193"/>
      <c r="P17" s="98">
        <f>IF(R16=TRUE, 1, 0)</f>
        <v>1</v>
      </c>
    </row>
    <row r="18" spans="1:21" ht="18.75" customHeight="1">
      <c r="A18" s="216" t="s">
        <v>35</v>
      </c>
      <c r="B18" s="217"/>
      <c r="C18" s="88">
        <f>G14+K14</f>
        <v>4825</v>
      </c>
      <c r="D18" s="89">
        <f>H14+L14</f>
        <v>0</v>
      </c>
      <c r="F18" s="143" t="s">
        <v>36</v>
      </c>
      <c r="G18" s="144"/>
      <c r="H18" s="205"/>
      <c r="I18" s="206"/>
      <c r="J18" s="207"/>
      <c r="L18" s="194"/>
      <c r="M18" s="194"/>
      <c r="N18" s="194"/>
      <c r="O18" s="194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>
      <c r="A19" s="218" t="s">
        <v>37</v>
      </c>
      <c r="B19" s="219"/>
      <c r="C19" s="92">
        <f>M14+O14</f>
        <v>3690</v>
      </c>
      <c r="D19" s="93">
        <f>N14+P14</f>
        <v>0</v>
      </c>
      <c r="F19" s="145" t="s">
        <v>38</v>
      </c>
      <c r="G19" s="146"/>
      <c r="H19" s="208"/>
      <c r="I19" s="209"/>
      <c r="J19" s="210"/>
      <c r="L19" s="195" t="s">
        <v>39</v>
      </c>
      <c r="M19" s="195"/>
      <c r="N19" s="195"/>
      <c r="O19" s="195"/>
      <c r="P19" s="99" t="e">
        <f>IF(R18=TRUE, 1, 0)</f>
        <v>#DIV/0!</v>
      </c>
    </row>
    <row r="20" spans="1:21" ht="18.75" customHeight="1" thickBot="1">
      <c r="A20" s="220" t="s">
        <v>40</v>
      </c>
      <c r="B20" s="221"/>
      <c r="C20" s="90">
        <f>C18-C19</f>
        <v>1135</v>
      </c>
      <c r="D20" s="91">
        <f>D18-D19</f>
        <v>0</v>
      </c>
      <c r="F20" s="161" t="s">
        <v>41</v>
      </c>
      <c r="G20" s="162"/>
      <c r="H20" s="211"/>
      <c r="I20" s="212"/>
      <c r="J20" s="213"/>
      <c r="L20" s="194"/>
      <c r="M20" s="194"/>
      <c r="N20" s="194"/>
      <c r="O20" s="194"/>
      <c r="P20" s="100"/>
      <c r="R20" s="1" t="e">
        <f>AND(H21&gt;=-0.02, H21&lt;=0.02)</f>
        <v>#DIV/0!</v>
      </c>
    </row>
    <row r="21" spans="1:21" ht="16.5" customHeight="1" thickBot="1">
      <c r="F21" s="159" t="s">
        <v>42</v>
      </c>
      <c r="G21" s="160"/>
      <c r="H21" s="202" t="e">
        <f>AVERAGE(H18:J20)</f>
        <v>#DIV/0!</v>
      </c>
      <c r="I21" s="203"/>
      <c r="J21" s="204"/>
      <c r="L21" s="191" t="s">
        <v>43</v>
      </c>
      <c r="M21" s="191"/>
      <c r="N21" s="191"/>
      <c r="O21" s="191"/>
      <c r="P21" s="94" t="e">
        <f>IF(R20=TRUE, 1, 0)</f>
        <v>#DIV/0!</v>
      </c>
    </row>
    <row r="22" spans="1:21" ht="13.7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91"/>
      <c r="M22" s="191"/>
      <c r="N22" s="191"/>
      <c r="O22" s="191"/>
      <c r="P22" s="97"/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>
      <c r="A24" s="3" t="s">
        <v>44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9"/>
      <c r="Q25" s="67"/>
    </row>
    <row r="26" spans="1:21" ht="20.100000000000001" customHeight="1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2"/>
      <c r="Q26" s="67"/>
    </row>
    <row r="27" spans="1:21" ht="20.100000000000001" customHeight="1" thickBot="1">
      <c r="A27" s="153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5"/>
    </row>
    <row r="28" spans="1:21" ht="20.10000000000000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>
      <c r="A30" s="156" t="s">
        <v>45</v>
      </c>
      <c r="B30" s="157"/>
      <c r="C30" s="157"/>
      <c r="D30" s="157"/>
      <c r="E30" s="157"/>
      <c r="F30" s="158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>
      <c r="A31" s="5" t="s">
        <v>9</v>
      </c>
      <c r="B31" s="183" t="s">
        <v>46</v>
      </c>
      <c r="C31" s="184"/>
      <c r="D31" s="137" t="s">
        <v>47</v>
      </c>
      <c r="E31" s="139"/>
      <c r="F31" s="139"/>
      <c r="G31" s="138"/>
      <c r="H31" s="137" t="s">
        <v>48</v>
      </c>
      <c r="I31" s="138"/>
      <c r="J31" s="139" t="s">
        <v>49</v>
      </c>
      <c r="K31" s="139"/>
      <c r="L31" s="140" t="s">
        <v>6</v>
      </c>
      <c r="M31" s="140"/>
      <c r="N31" s="135" t="s">
        <v>7</v>
      </c>
      <c r="O31" s="136"/>
      <c r="P31" s="58" t="s">
        <v>50</v>
      </c>
    </row>
    <row r="32" spans="1:21" ht="18.75" customHeight="1" thickBot="1">
      <c r="A32" s="59" t="s">
        <v>51</v>
      </c>
      <c r="B32" s="181" t="s">
        <v>52</v>
      </c>
      <c r="C32" s="182"/>
      <c r="D32" s="174"/>
      <c r="E32" s="187"/>
      <c r="F32" s="187"/>
      <c r="G32" s="175"/>
      <c r="H32" s="174" t="s">
        <v>53</v>
      </c>
      <c r="I32" s="175"/>
      <c r="J32" s="176" t="s">
        <v>53</v>
      </c>
      <c r="K32" s="177"/>
      <c r="L32" s="133">
        <v>0</v>
      </c>
      <c r="M32" s="134"/>
      <c r="N32" s="127">
        <v>1080</v>
      </c>
      <c r="O32" s="128"/>
      <c r="P32" s="57">
        <f t="shared" ref="P32:P34" si="8">L32-N32</f>
        <v>-1080</v>
      </c>
    </row>
    <row r="33" spans="1:16" ht="18.75" customHeight="1" thickBot="1">
      <c r="A33" s="60" t="s">
        <v>51</v>
      </c>
      <c r="B33" s="180" t="s">
        <v>52</v>
      </c>
      <c r="C33" s="180"/>
      <c r="D33" s="141"/>
      <c r="E33" s="188"/>
      <c r="F33" s="188"/>
      <c r="G33" s="142"/>
      <c r="H33" s="141" t="s">
        <v>53</v>
      </c>
      <c r="I33" s="142"/>
      <c r="J33" s="131" t="s">
        <v>53</v>
      </c>
      <c r="K33" s="132"/>
      <c r="L33" s="133">
        <v>0</v>
      </c>
      <c r="M33" s="134"/>
      <c r="N33" s="127">
        <v>832</v>
      </c>
      <c r="O33" s="128"/>
      <c r="P33" s="57">
        <f t="shared" ref="P33" si="9">L33-N33</f>
        <v>-832</v>
      </c>
    </row>
    <row r="34" spans="1:16" ht="18.75" customHeight="1" thickBot="1">
      <c r="A34" s="60" t="s">
        <v>51</v>
      </c>
      <c r="B34" s="180" t="s">
        <v>52</v>
      </c>
      <c r="C34" s="180"/>
      <c r="D34" s="141"/>
      <c r="E34" s="188"/>
      <c r="F34" s="188"/>
      <c r="G34" s="142"/>
      <c r="H34" s="141" t="s">
        <v>53</v>
      </c>
      <c r="I34" s="142"/>
      <c r="J34" s="131" t="s">
        <v>53</v>
      </c>
      <c r="K34" s="132"/>
      <c r="L34" s="133">
        <v>0</v>
      </c>
      <c r="M34" s="134"/>
      <c r="N34" s="127">
        <v>701</v>
      </c>
      <c r="O34" s="128"/>
      <c r="P34" s="57">
        <f t="shared" si="8"/>
        <v>-701</v>
      </c>
    </row>
    <row r="35" spans="1:16" ht="19.149999999999999" customHeight="1">
      <c r="A35" s="60" t="s">
        <v>51</v>
      </c>
      <c r="B35" s="185" t="s">
        <v>52</v>
      </c>
      <c r="C35" s="186"/>
      <c r="D35" s="141"/>
      <c r="E35" s="188"/>
      <c r="F35" s="188"/>
      <c r="G35" s="142"/>
      <c r="H35" s="141" t="s">
        <v>53</v>
      </c>
      <c r="I35" s="142"/>
      <c r="J35" s="141" t="s">
        <v>53</v>
      </c>
      <c r="K35" s="173"/>
      <c r="L35" s="178">
        <v>0</v>
      </c>
      <c r="M35" s="179"/>
      <c r="N35" s="189">
        <v>390</v>
      </c>
      <c r="O35" s="190"/>
      <c r="P35" s="57">
        <f>L35-N35</f>
        <v>-390</v>
      </c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488300E2-57A7-49F0-BDA7-18BFDAF09F64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2025-02-13T17:15:50Z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