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sweet green grand st paul,mn\"/>
    </mc:Choice>
  </mc:AlternateContent>
  <xr:revisionPtr revIDLastSave="0" documentId="8_{E8618DD4-DA2F-4748-9B73-5BE8A2A291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P30" i="1" l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<sst xmlns="http://schemas.openxmlformats.org/spreadsheetml/2006/main" count="72" uniqueCount="46">
  <si>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</si>
  <si>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</si>
  <si>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</si>
  <si>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</si>
  <si>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</si>
  <si>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</si>
  <si>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</si>
  <si>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</si>
  <si>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</si>
  <si>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</si>
  <si>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</si>
  <si>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</si>
  <si>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</si>
  <si>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</si>
  <si>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</si>
  <si>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</si>
  <si>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</si>
  <si>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EF-1</t>
  </si>
  <si>
    <t>HD1</t>
  </si>
  <si>
    <t>EF-2</t>
  </si>
  <si>
    <t>RESTROOMS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</si>
  <si>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</si>
  <si>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</si>
  <si>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</si>
  <si>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</si>
  <si>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</si>
  <si>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</si>
  <si>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</si>
  <si>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</si>
  <si>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</si>
  <si>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</si>
  <si>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</si>
  <si>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</si>
  <si>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</si>
  <si>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</si>
  <si>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</si>
  <si>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</si>
  <si>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</si>
  <si>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</si>
  <si>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</si>
  <si>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</si>
  <si>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</si>
  <si>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</si>
  <si>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</si>
  <si>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0.009"</t>
  </si>
  <si>
    <t>0.01"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</si>
</sst>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55" zoomScaleNormal="55" zoomScaleSheetLayoutView="55" workbookViewId="0">
      <selection activeCell="H18" sqref="H1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14</v>
      </c>
      <c r="C6" s="23">
        <v>3200</v>
      </c>
      <c r="D6" s="24">
        <v>3305</v>
      </c>
      <c r="E6" s="23">
        <f t="shared" ref="E6:F7" si="0">C6-G6</f>
        <v>2800</v>
      </c>
      <c r="F6" s="24">
        <f t="shared" si="0"/>
        <v>2878</v>
      </c>
      <c r="G6" s="25">
        <v>400</v>
      </c>
      <c r="H6" s="26">
        <v>427</v>
      </c>
      <c r="I6" s="27">
        <f>G6/C6</f>
        <v>0.125</v>
      </c>
      <c r="J6" s="28">
        <f>H6/D6</f>
        <v>0.12919818456883511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15</v>
      </c>
      <c r="B7" s="73" t="s">
        <v>16</v>
      </c>
      <c r="C7" s="35">
        <v>3400</v>
      </c>
      <c r="D7" s="36">
        <v>3379</v>
      </c>
      <c r="E7" s="35">
        <f t="shared" si="0"/>
        <v>2680</v>
      </c>
      <c r="F7" s="36">
        <f t="shared" si="0"/>
        <v>2621</v>
      </c>
      <c r="G7" s="37">
        <v>720</v>
      </c>
      <c r="H7" s="38">
        <v>758</v>
      </c>
      <c r="I7" s="39">
        <f t="shared" ref="I7:J7" si="1">G7/C7</f>
        <v>0.21176470588235294</v>
      </c>
      <c r="J7" s="40">
        <f t="shared" si="1"/>
        <v>0.22432672388280556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17</v>
      </c>
      <c r="B8" s="73" t="s">
        <v>18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760</v>
      </c>
      <c r="N8" s="51">
        <v>772</v>
      </c>
      <c r="O8" s="45"/>
      <c r="P8" s="46"/>
      <c r="Q8" s="63"/>
      <c r="R8" s="68"/>
    </row>
    <row r="9" spans="1:21" ht="20.100000000000001" customHeight="1" thickBot="1" x14ac:dyDescent="0.25">
      <c r="A9" s="75" t="s">
        <v>19</v>
      </c>
      <c r="B9" s="73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150</v>
      </c>
      <c r="P9" s="53">
        <v>148</v>
      </c>
      <c r="Q9" s="63"/>
      <c r="R9" s="68"/>
    </row>
    <row r="10" spans="1:21" ht="20.100000000000001" customHeight="1" thickBot="1" x14ac:dyDescent="0.25">
      <c r="A10" s="179" t="s">
        <v>21</v>
      </c>
      <c r="B10" s="180"/>
      <c r="C10" s="76">
        <f t="shared" ref="C10:H10" si="2">SUM(C6:C9)</f>
        <v>6600</v>
      </c>
      <c r="D10" s="77">
        <f t="shared" si="2"/>
        <v>6684</v>
      </c>
      <c r="E10" s="76">
        <f t="shared" si="2"/>
        <v>5480</v>
      </c>
      <c r="F10" s="77">
        <f t="shared" si="2"/>
        <v>5499</v>
      </c>
      <c r="G10" s="78">
        <f t="shared" si="2"/>
        <v>1120</v>
      </c>
      <c r="H10" s="79">
        <f t="shared" si="2"/>
        <v>1185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03">
        <f t="shared" si="3"/>
        <v>760</v>
      </c>
      <c r="N10" s="82">
        <f t="shared" si="3"/>
        <v>772</v>
      </c>
      <c r="O10" s="83">
        <f t="shared" si="3"/>
        <v>150</v>
      </c>
      <c r="P10" s="84">
        <f t="shared" si="3"/>
        <v>148</v>
      </c>
      <c r="Q10" s="54"/>
      <c r="R10" s="68"/>
    </row>
    <row r="11" spans="1:21" ht="20.100000000000001" customHeight="1" thickBot="1" x14ac:dyDescent="0.25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00000000000001" customHeight="1" thickBot="1" x14ac:dyDescent="0.25">
      <c r="A12" s="98" t="s">
        <v>22</v>
      </c>
      <c r="B12" s="85"/>
      <c r="C12" s="85"/>
      <c r="D12" s="85"/>
      <c r="F12" s="147" t="s">
        <v>23</v>
      </c>
      <c r="G12" s="148"/>
      <c r="H12" s="121" t="s">
        <v>24</v>
      </c>
      <c r="I12" s="122"/>
      <c r="J12" s="123"/>
      <c r="L12" s="97" t="s">
        <v>25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39" t="s">
        <v>21</v>
      </c>
      <c r="B13" s="140"/>
      <c r="C13" s="88" t="s">
        <v>11</v>
      </c>
      <c r="D13" s="89" t="s">
        <v>12</v>
      </c>
      <c r="F13" s="149"/>
      <c r="G13" s="150"/>
      <c r="H13" s="124"/>
      <c r="I13" s="125"/>
      <c r="J13" s="126"/>
      <c r="L13" s="118" t="s">
        <v>26</v>
      </c>
      <c r="M13" s="118"/>
      <c r="N13" s="118"/>
      <c r="O13" s="118"/>
      <c r="P13" s="100">
        <f>IF(R12=TRUE, 1, 0)</f>
        <v>1</v>
      </c>
    </row>
    <row r="14" spans="1:21" ht="18.75" customHeight="1" x14ac:dyDescent="0.2">
      <c r="A14" s="141" t="s">
        <v>27</v>
      </c>
      <c r="B14" s="142"/>
      <c r="C14" s="90">
        <f>G10+K10</f>
        <v>1120</v>
      </c>
      <c r="D14" s="91">
        <f>H10+L10</f>
        <v>1185</v>
      </c>
      <c r="F14" s="188" t="s">
        <v>28</v>
      </c>
      <c r="G14" s="189"/>
      <c r="H14" s="130" t="s">
        <v>45</v>
      </c>
      <c r="I14" s="131"/>
      <c r="J14" s="132"/>
      <c r="L14" s="119"/>
      <c r="M14" s="119"/>
      <c r="N14" s="119"/>
      <c r="O14" s="119"/>
      <c r="P14" s="102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25">
      <c r="A15" s="143" t="s">
        <v>29</v>
      </c>
      <c r="B15" s="144"/>
      <c r="C15" s="94">
        <f>M10+O10</f>
        <v>910</v>
      </c>
      <c r="D15" s="95">
        <f>N10+P10</f>
        <v>920</v>
      </c>
      <c r="F15" s="190" t="s">
        <v>30</v>
      </c>
      <c r="G15" s="191"/>
      <c r="H15" s="133" t="s">
        <v>44</v>
      </c>
      <c r="I15" s="134"/>
      <c r="J15" s="135"/>
      <c r="L15" s="120" t="s">
        <v>31</v>
      </c>
      <c r="M15" s="120"/>
      <c r="N15" s="120"/>
      <c r="O15" s="120"/>
      <c r="P15" s="101">
        <f>IF(R14=TRUE, 1, 0)</f>
        <v>1</v>
      </c>
    </row>
    <row r="16" spans="1:21" ht="18.75" customHeight="1" thickBot="1" x14ac:dyDescent="0.3">
      <c r="A16" s="145" t="s">
        <v>32</v>
      </c>
      <c r="B16" s="146"/>
      <c r="C16" s="92">
        <f>C14-C15</f>
        <v>210</v>
      </c>
      <c r="D16" s="93">
        <f>D14-D15</f>
        <v>265</v>
      </c>
      <c r="F16" s="151" t="s">
        <v>33</v>
      </c>
      <c r="G16" s="152"/>
      <c r="H16" s="136"/>
      <c r="I16" s="137"/>
      <c r="J16" s="138"/>
      <c r="L16" s="119"/>
      <c r="M16" s="119"/>
      <c r="N16" s="119"/>
      <c r="O16" s="119"/>
      <c r="P16" s="102"/>
      <c r="R16" s="1" t="b">
        <f>AND(H17&gt;=-0.02, H17&lt;=0.02)</f>
        <v>1</v>
      </c>
    </row>
    <row r="17" spans="1:17" ht="16.5" customHeight="1" thickBot="1" x14ac:dyDescent="0.25">
      <c r="F17" s="204" t="s">
        <v>34</v>
      </c>
      <c r="G17" s="205"/>
      <c r="H17" s="127">
        <v>9.4999999999999998E-3</v>
      </c>
      <c r="I17" s="128"/>
      <c r="J17" s="129"/>
      <c r="L17" s="116" t="s">
        <v>35</v>
      </c>
      <c r="M17" s="116"/>
      <c r="N17" s="116"/>
      <c r="O17" s="116"/>
      <c r="P17" s="96">
        <f>IF(R16=TRUE, 1, 0)</f>
        <v>1</v>
      </c>
    </row>
    <row r="18" spans="1:17" ht="13.7" customHeight="1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25">
      <c r="A20" s="3" t="s">
        <v>36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00000000000001" customHeight="1" x14ac:dyDescent="0.2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00000000000001" customHeight="1" thickBot="1" x14ac:dyDescent="0.25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201" t="s">
        <v>37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25">
      <c r="A27" s="5" t="s">
        <v>9</v>
      </c>
      <c r="B27" s="156" t="s">
        <v>38</v>
      </c>
      <c r="C27" s="157"/>
      <c r="D27" s="158" t="s">
        <v>39</v>
      </c>
      <c r="E27" s="159"/>
      <c r="F27" s="159"/>
      <c r="G27" s="160"/>
      <c r="H27" s="158" t="s">
        <v>40</v>
      </c>
      <c r="I27" s="160"/>
      <c r="J27" s="159" t="s">
        <v>41</v>
      </c>
      <c r="K27" s="159"/>
      <c r="L27" s="187" t="s">
        <v>6</v>
      </c>
      <c r="M27" s="187"/>
      <c r="N27" s="183" t="s">
        <v>7</v>
      </c>
      <c r="O27" s="184"/>
      <c r="P27" s="60" t="s">
        <v>42</v>
      </c>
    </row>
    <row r="28" spans="1:17" ht="18.75" customHeight="1" thickBot="1" x14ac:dyDescent="0.25">
      <c r="A28" s="61" t="s">
        <v>43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4">L28-N28</f>
        <v>0</v>
      </c>
    </row>
    <row r="29" spans="1:17" ht="18.75" customHeight="1" thickBot="1" x14ac:dyDescent="0.25">
      <c r="A29" s="62" t="s">
        <v>43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4"/>
        <v>0</v>
      </c>
    </row>
    <row r="30" spans="1:17" ht="19.149999999999999" customHeight="1" thickBot="1" x14ac:dyDescent="0.25">
      <c r="A30" s="62" t="s">
        <v>43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4"/>
        <v>0</v>
      </c>
    </row>
    <row r="31" spans="1:17" ht="19.5" customHeight="1" thickBot="1" x14ac:dyDescent="0.25">
      <c r="A31" s="61" t="s">
        <v>43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4"/>
        <v>0</v>
      </c>
    </row>
    <row r="32" spans="1:17" ht="19.5" customHeight="1" thickBot="1" x14ac:dyDescent="0.25">
      <c r="A32" s="62" t="s">
        <v>43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4"/>
        <v>0</v>
      </c>
    </row>
    <row r="33" spans="1:16" ht="19.5" customHeight="1" thickBot="1" x14ac:dyDescent="0.25">
      <c r="A33" s="62" t="s">
        <v>43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25">
      <c r="A34" s="61" t="s">
        <v>43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25">
      <c r="A35" s="62" t="s">
        <v>43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4"/>
        <v>0</v>
      </c>
    </row>
    <row r="36" spans="1:16" ht="18.75" customHeight="1" x14ac:dyDescent="0.2">
      <c r="A36" s="62" t="s">
        <v>43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4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778224-EF13-473E-AAF5-CD6D69F9E2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dcterms:created xsi:type="dcterms:W3CDTF">2015-11-16T19:09:52Z</dcterms:created>
  <dcterms:modified xsi:type="dcterms:W3CDTF">2022-10-21T13:46:47Z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