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ive Guys/Five Guys #0571 - Charleston, WV/2 DRAWINGS/"/>
    </mc:Choice>
  </mc:AlternateContent>
  <xr:revisionPtr revIDLastSave="0" documentId="8_{BAD11CB7-D45B-1B4C-BA91-85BB719023CE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/>
  <c r="O12" i="1"/>
  <c r="N12" i="1"/>
  <c r="M12" i="1"/>
  <c r="L12" i="1"/>
  <c r="K12" i="1"/>
  <c r="H12" i="1"/>
  <c r="G12" i="1"/>
  <c r="D12" i="1"/>
  <c r="C12" i="1"/>
  <c r="H19" i="1"/>
  <c r="P32" i="1"/>
  <c r="P31" i="1"/>
  <c r="P30" i="1"/>
  <c r="T16" i="1"/>
  <c r="R18" i="1"/>
  <c r="P19" i="1"/>
  <c r="D17" i="1"/>
  <c r="C17" i="1"/>
  <c r="D16" i="1"/>
  <c r="C16" i="1"/>
  <c r="C18" i="1"/>
  <c r="T14" i="1"/>
  <c r="D18" i="1"/>
  <c r="U16" i="1"/>
  <c r="R16" i="1"/>
  <c r="J7" i="1"/>
  <c r="J6" i="1"/>
  <c r="I7" i="1"/>
  <c r="I6" i="1"/>
  <c r="U14" i="1"/>
  <c r="R14" i="1"/>
  <c r="P15" i="1"/>
  <c r="P17" i="1"/>
  <c r="F7" i="1"/>
  <c r="E7" i="1"/>
  <c r="F6" i="1"/>
  <c r="E6" i="1"/>
  <c r="E12" i="1"/>
  <c r="F12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<sst xmlns="http://schemas.openxmlformats.org/spreadsheetml/2006/main" count="76" uniqueCount="50">
  <si>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</si>
  <si>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</si>
  <si>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</si>
  <si>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</si>
  <si>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</si>
  <si>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</si>
  <si>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</si>
  <si>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</si>
  <si>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</si>
  <si>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</si>
  <si>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</si>
  <si>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</si>
  <si>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</si>
  <si>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</si>
  <si>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</si>
  <si>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</si>
  <si>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</si>
  <si>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</si>
  <si>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</si>
  <si>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</si>
  <si>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</si>
  <si>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</si>
  <si>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</si>
  <si>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</si>
  <si>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</si>
  <si>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</si>
  <si>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</si>
  <si>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</si>
  <si>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</si>
  <si>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</si>
  <si>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</si>
  <si>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</si>
  <si>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</si>
  <si>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</si>
  <si>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</si>
  <si>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</si>
  <si>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</si>
  <si>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</si>
  <si>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</si>
  <si>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</si>
  <si>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</si>
  <si>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</si>
  <si>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</si>
  <si>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N/A</t>
  </si>
  <si>
    <t>Kitchen</t>
  </si>
  <si>
    <t xml:space="preserve">Dining </t>
  </si>
  <si>
    <t>Hood1</t>
  </si>
  <si>
    <t>Hood2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</si>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</sst>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K9" sqref="K9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25">
      <c r="A3" s="87"/>
    </row>
    <row r="4" spans="1:21" ht="20.100000000000001" customHeight="1" thickBot="1" x14ac:dyDescent="0.2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29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15">
      <c r="A6" s="74" t="s">
        <v>26</v>
      </c>
      <c r="B6" s="72" t="s">
        <v>44</v>
      </c>
      <c r="C6" s="23">
        <v>2000</v>
      </c>
      <c r="D6" s="24">
        <v>2012</v>
      </c>
      <c r="E6" s="23">
        <f t="shared" ref="E6:F7" si="0">C6-G6</f>
        <v>1600</v>
      </c>
      <c r="F6" s="24">
        <f t="shared" si="0"/>
        <v>1612</v>
      </c>
      <c r="G6" s="25">
        <v>400</v>
      </c>
      <c r="H6" s="26">
        <v>400</v>
      </c>
      <c r="I6" s="27">
        <f>G6/C6</f>
        <v>0.2</v>
      </c>
      <c r="J6" s="28">
        <f>H6/D6</f>
        <v>0.19880715705765409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15">
      <c r="A7" s="75" t="s">
        <v>27</v>
      </c>
      <c r="B7" s="73" t="s">
        <v>45</v>
      </c>
      <c r="C7" s="35">
        <v>4000</v>
      </c>
      <c r="D7" s="36">
        <v>3765</v>
      </c>
      <c r="E7" s="35">
        <f t="shared" si="0"/>
        <v>3200</v>
      </c>
      <c r="F7" s="36">
        <f t="shared" si="0"/>
        <v>2893</v>
      </c>
      <c r="G7" s="37">
        <v>800</v>
      </c>
      <c r="H7" s="38">
        <v>872</v>
      </c>
      <c r="I7" s="39">
        <f t="shared" ref="I7:J7" si="1">G7/C7</f>
        <v>0.2</v>
      </c>
      <c r="J7" s="40">
        <f t="shared" si="1"/>
        <v>0.23160690571049136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15">
      <c r="A8" s="75" t="s">
        <v>11</v>
      </c>
      <c r="B8" s="73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2750</v>
      </c>
      <c r="L8" s="38">
        <v>0</v>
      </c>
      <c r="M8" s="43"/>
      <c r="N8" s="44"/>
      <c r="O8" s="45"/>
      <c r="P8" s="46"/>
      <c r="Q8" s="54"/>
      <c r="R8" s="68"/>
    </row>
    <row r="9" spans="1:21" ht="20.100000000000001" customHeight="1" x14ac:dyDescent="0.15">
      <c r="A9" s="75" t="s">
        <v>41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1800</v>
      </c>
      <c r="N9" s="51">
        <v>1698</v>
      </c>
      <c r="O9" s="45"/>
      <c r="P9" s="46"/>
      <c r="Q9" s="63"/>
      <c r="R9" s="68"/>
    </row>
    <row r="10" spans="1:21" ht="20.100000000000001" customHeight="1" x14ac:dyDescent="0.15">
      <c r="A10" s="75" t="s">
        <v>42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1800</v>
      </c>
      <c r="N10" s="51">
        <v>1965</v>
      </c>
      <c r="O10" s="45"/>
      <c r="P10" s="46"/>
      <c r="Q10" s="63"/>
      <c r="R10" s="68"/>
    </row>
    <row r="11" spans="1:21" ht="20.100000000000001" customHeight="1" thickBot="1" x14ac:dyDescent="0.2">
      <c r="A11" s="75" t="s">
        <v>28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330</v>
      </c>
      <c r="P11" s="53">
        <v>330</v>
      </c>
      <c r="Q11" s="63"/>
      <c r="R11" s="68"/>
    </row>
    <row r="12" spans="1:21" ht="20.100000000000001" customHeight="1" thickBot="1" x14ac:dyDescent="0.2">
      <c r="A12" s="104" t="s">
        <v>30</v>
      </c>
      <c r="B12" s="105"/>
      <c r="C12" s="76">
        <f>SUM(C6:C11)</f>
        <v>6000</v>
      </c>
      <c r="D12" s="77">
        <f>SUM(D6:D11)</f>
        <v>5777</v>
      </c>
      <c r="E12" s="76">
        <f>SUM(E6:E11)</f>
        <v>4800</v>
      </c>
      <c r="F12" s="77">
        <f>SUM(F6:F11)</f>
        <v>4505</v>
      </c>
      <c r="G12" s="78">
        <f>SUM(G6:G11)</f>
        <v>1200</v>
      </c>
      <c r="H12" s="79">
        <f>SUM(H6:H11)</f>
        <v>1272</v>
      </c>
      <c r="I12" s="80"/>
      <c r="J12" s="81"/>
      <c r="K12" s="78">
        <f>SUM(K6:K11)</f>
        <v>2750</v>
      </c>
      <c r="L12" s="79">
        <f>SUM(L6:L11)</f>
        <v>0</v>
      </c>
      <c r="M12" s="103">
        <f>SUM(M6:M11)</f>
        <v>3600</v>
      </c>
      <c r="N12" s="82">
        <f>SUM(N6:N11)</f>
        <v>3663</v>
      </c>
      <c r="O12" s="83">
        <f>SUM(O6:O11)</f>
        <v>330</v>
      </c>
      <c r="P12" s="84">
        <f>SUM(P6:P11)</f>
        <v>330</v>
      </c>
      <c r="Q12" s="54"/>
      <c r="R12" s="68"/>
    </row>
    <row r="13" spans="1:21" ht="20.100000000000001" customHeight="1" thickBot="1" x14ac:dyDescent="0.2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 x14ac:dyDescent="0.2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0</v>
      </c>
    </row>
    <row r="16" spans="1:21" ht="18.75" customHeight="1" x14ac:dyDescent="0.15">
      <c r="A16" s="191" t="s">
        <v>33</v>
      </c>
      <c r="B16" s="192"/>
      <c r="C16" s="90">
        <f>G12+K12</f>
        <v>3950</v>
      </c>
      <c r="D16" s="91">
        <f>H12+L12</f>
        <v>1272</v>
      </c>
      <c r="F16" s="120" t="s">
        <v>13</v>
      </c>
      <c r="G16" s="121"/>
      <c r="H16" s="180">
        <v>-6.7799999999999999E-2</v>
      </c>
      <c r="I16" s="181"/>
      <c r="J16" s="182"/>
      <c r="L16" s="169"/>
      <c r="M16" s="169"/>
      <c r="N16" s="169"/>
      <c r="O16" s="169"/>
      <c r="P16" s="102"/>
      <c r="R16" s="1" t="b">
        <f>T16=U16</f>
        <v>1</v>
      </c>
      <c r="T16" s="1" t="b">
        <f>H19&lt;0</f>
        <v>1</v>
      </c>
      <c r="U16" s="1" t="b">
        <f>D18&lt;0</f>
        <v>1</v>
      </c>
    </row>
    <row r="17" spans="1:18" ht="18.75" customHeight="1" thickBot="1" x14ac:dyDescent="0.2">
      <c r="A17" s="193" t="s">
        <v>32</v>
      </c>
      <c r="B17" s="194"/>
      <c r="C17" s="94">
        <f>M12+O12</f>
        <v>3930</v>
      </c>
      <c r="D17" s="95">
        <f>N12+P12</f>
        <v>3993</v>
      </c>
      <c r="F17" s="122" t="s">
        <v>14</v>
      </c>
      <c r="G17" s="123"/>
      <c r="H17" s="183" t="s">
        <v>43</v>
      </c>
      <c r="I17" s="184"/>
      <c r="J17" s="185"/>
      <c r="L17" s="170" t="s">
        <v>37</v>
      </c>
      <c r="M17" s="170"/>
      <c r="N17" s="170"/>
      <c r="O17" s="170"/>
      <c r="P17" s="101">
        <f>IF(R16=TRUE, 1, 0)</f>
        <v>1</v>
      </c>
    </row>
    <row r="18" spans="1:18" ht="18.75" customHeight="1" thickBot="1" x14ac:dyDescent="0.2">
      <c r="A18" s="195" t="s">
        <v>18</v>
      </c>
      <c r="B18" s="196"/>
      <c r="C18" s="92">
        <f>C16-C17</f>
        <v>20</v>
      </c>
      <c r="D18" s="93">
        <f>D16-D17</f>
        <v>-2721</v>
      </c>
      <c r="F18" s="201" t="s">
        <v>15</v>
      </c>
      <c r="G18" s="202"/>
      <c r="H18" s="186">
        <v>-6.93E-2</v>
      </c>
      <c r="I18" s="187"/>
      <c r="J18" s="188"/>
      <c r="L18" s="169"/>
      <c r="M18" s="169"/>
      <c r="N18" s="169"/>
      <c r="O18" s="169"/>
      <c r="P18" s="102"/>
      <c r="R18" s="1" t="b">
        <f>AND(H19&gt;=-0.02, H19&lt;=0.02)</f>
        <v>0</v>
      </c>
    </row>
    <row r="19" spans="1:18" ht="16.5" customHeight="1" thickBot="1" x14ac:dyDescent="0.2">
      <c r="F19" s="136" t="s">
        <v>16</v>
      </c>
      <c r="G19" s="137"/>
      <c r="H19" s="177">
        <f>AVERAGE(H16:J18)</f>
        <v>-6.855E-2</v>
      </c>
      <c r="I19" s="178"/>
      <c r="J19" s="179"/>
      <c r="L19" s="166" t="s">
        <v>38</v>
      </c>
      <c r="M19" s="166"/>
      <c r="N19" s="166"/>
      <c r="O19" s="166"/>
      <c r="P19" s="96">
        <f>IF(R18=TRUE, 1, 0)</f>
        <v>0</v>
      </c>
    </row>
    <row r="20" spans="1:18" ht="13.7" customHeight="1" x14ac:dyDescent="0.1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" customHeight="1" x14ac:dyDescent="0.1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1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1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2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2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2">L30-N30</f>
        <v>0</v>
      </c>
    </row>
    <row r="31" spans="1:18" ht="18.75" customHeight="1" thickBot="1" x14ac:dyDescent="0.2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2"/>
        <v>0</v>
      </c>
    </row>
    <row r="32" spans="1:18" ht="19.149999999999999" customHeight="1" thickBot="1" x14ac:dyDescent="0.2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2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2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2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2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2"/>
        <v>0</v>
      </c>
    </row>
    <row r="37" spans="1:16" ht="19.5" customHeight="1" thickBot="1" x14ac:dyDescent="0.2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ht="18.75" customHeight="1" x14ac:dyDescent="0.1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2"/>
        <v>0</v>
      </c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EDB15F9-FA4E-418E-A62E-9DAFE00E17E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2023-07-27T13:20:13Z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