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6 National/SHAKE SHACK/#1635 Berkley, CA/4 ASSET-REPORT DOCS/"/>
    </mc:Choice>
  </mc:AlternateContent>
  <xr:revisionPtr revIDLastSave="77" documentId="13_ncr:1_{EB8C3A1E-E5DA-4C21-88D5-0193A5B56878}" xr6:coauthVersionLast="47" xr6:coauthVersionMax="47" xr10:uidLastSave="{3FA4A4C1-6A1E-4360-B906-8CB31F24108C}"/>
  <bookViews>
    <workbookView xWindow="-110" yWindow="-110" windowWidth="19420" windowHeight="11500" xr2:uid="{00000000-000D-0000-FFFF-FFFF00000000}"/>
  </bookViews>
  <sheets>
    <sheet name="SUMMARY (2)" sheetId="1" r:id="rId1"/>
  </sheets>
  <definedNames>
    <definedName name="_xlnm.Print_Area" localSheetId="0">'SUMMARY (2)'!$A$1:$P$31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6" i="1" l="1"/>
  <c r="C25" i="1" l="1"/>
  <c r="C24" i="1"/>
  <c r="C26" i="1" l="1"/>
  <c r="E8" i="1"/>
  <c r="F8" i="1"/>
  <c r="I8" i="1"/>
  <c r="J8" i="1"/>
  <c r="E9" i="1"/>
  <c r="F9" i="1"/>
  <c r="I9" i="1"/>
  <c r="J9" i="1"/>
  <c r="E10" i="1"/>
  <c r="F10" i="1"/>
  <c r="I10" i="1"/>
  <c r="J10" i="1"/>
  <c r="P39" i="1" l="1"/>
  <c r="P40" i="1"/>
  <c r="P41" i="1"/>
  <c r="P42" i="1"/>
  <c r="P43" i="1"/>
  <c r="P44" i="1"/>
  <c r="P13" i="1" l="1"/>
  <c r="O13" i="1"/>
  <c r="N13" i="1"/>
  <c r="M13" i="1"/>
  <c r="L13" i="1"/>
  <c r="K13" i="1"/>
  <c r="H13" i="1"/>
  <c r="G13" i="1"/>
  <c r="D13" i="1"/>
  <c r="C13" i="1"/>
  <c r="H20" i="1" l="1"/>
  <c r="P38" i="1"/>
  <c r="P37" i="1"/>
  <c r="P36" i="1"/>
  <c r="T17" i="1" l="1"/>
  <c r="R19" i="1"/>
  <c r="P20" i="1" s="1"/>
  <c r="D18" i="1" l="1"/>
  <c r="C18" i="1"/>
  <c r="D17" i="1"/>
  <c r="C17" i="1"/>
  <c r="C19" i="1" l="1"/>
  <c r="T15" i="1" s="1"/>
  <c r="D19" i="1"/>
  <c r="U17" i="1" s="1"/>
  <c r="R17" i="1" s="1"/>
  <c r="J7" i="1"/>
  <c r="J6" i="1"/>
  <c r="I7" i="1"/>
  <c r="I6" i="1"/>
  <c r="U15" i="1" l="1"/>
  <c r="R15" i="1" s="1"/>
  <c r="P16" i="1" s="1"/>
  <c r="P18" i="1"/>
  <c r="F7" i="1"/>
  <c r="E7" i="1"/>
  <c r="F6" i="1"/>
  <c r="E6" i="1"/>
  <c r="E13" i="1" l="1"/>
  <c r="F13" i="1"/>
</calcChain>
</file>

<file path=xl/sharedStrings.xml><?xml version="1.0" encoding="utf-8"?>
<sst xmlns="http://schemas.openxmlformats.org/spreadsheetml/2006/main" count="82" uniqueCount="50">
  <si>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</si>
  <si>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</si>
  <si>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</si>
  <si>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</si>
  <si>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</si>
  <si>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</si>
  <si>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</si>
  <si>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</si>
  <si>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</si>
  <si>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</si>
  <si>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EF-2</t>
  </si>
  <si>
    <t>DOOR TESTED</t>
  </si>
  <si>
    <t>FRONT</t>
  </si>
  <si>
    <t>SIDE</t>
  </si>
  <si>
    <t>REAR</t>
  </si>
  <si>
    <t>AVERAGE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</si>
  <si>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</si>
  <si>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</si>
  <si>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</si>
  <si>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</si>
  <si>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</si>
  <si>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</si>
  <si>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</si>
  <si>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</si>
  <si>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</si>
  <si>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</si>
  <si>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</si>
  <si>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</si>
  <si>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</si>
  <si>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</si>
  <si>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</si>
  <si>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</si>
  <si>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</si>
  <si>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</si>
  <si>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</si>
  <si>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</si>
  <si>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 PRESSURIZATION (MUST BE NEGATIVE)</t>
  </si>
  <si>
    <t>TOTAL KITCHEN OA</t>
  </si>
  <si>
    <t>TOTAL KITCHEN EXHAUST</t>
  </si>
  <si>
    <t>PCU-1</t>
  </si>
  <si>
    <t>FC-1</t>
  </si>
  <si>
    <t>FC-2</t>
  </si>
  <si>
    <t>FC-3</t>
  </si>
  <si>
    <t>FC-4 / AHU-1</t>
  </si>
  <si>
    <t>FC-5</t>
  </si>
  <si>
    <t xml:space="preserve">DINING </t>
  </si>
  <si>
    <t xml:space="preserve">KITCHEN </t>
  </si>
  <si>
    <t xml:space="preserve">OFFICE </t>
  </si>
  <si>
    <t xml:space="preserve">KITCHEN HD </t>
  </si>
  <si>
    <t xml:space="preserve">RESTROOM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</si>
</sst>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70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tted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38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1" fillId="0" borderId="60" xfId="0" applyFont="1" applyBorder="1" applyAlignment="1">
      <alignment horizontal="left" vertical="center"/>
    </xf>
    <xf numFmtId="0" fontId="5" fillId="0" borderId="61" xfId="0" applyFont="1" applyBorder="1" applyAlignment="1">
      <alignment vertical="center"/>
    </xf>
    <xf numFmtId="0" fontId="2" fillId="0" borderId="62" xfId="0" applyFont="1" applyBorder="1" applyAlignment="1">
      <alignment horizontal="center" vertical="center"/>
    </xf>
    <xf numFmtId="0" fontId="2" fillId="0" borderId="63" xfId="0" applyFont="1" applyBorder="1" applyAlignment="1">
      <alignment horizontal="center" vertical="center"/>
    </xf>
    <xf numFmtId="164" fontId="2" fillId="0" borderId="64" xfId="0" applyNumberFormat="1" applyFont="1" applyBorder="1" applyAlignment="1">
      <alignment horizontal="center" vertical="center"/>
    </xf>
    <xf numFmtId="164" fontId="2" fillId="0" borderId="65" xfId="0" applyNumberFormat="1" applyFont="1" applyBorder="1" applyAlignment="1">
      <alignment horizontal="center" vertical="center"/>
    </xf>
    <xf numFmtId="0" fontId="2" fillId="2" borderId="62" xfId="0" applyFont="1" applyFill="1" applyBorder="1" applyAlignment="1">
      <alignment horizontal="center" vertical="center"/>
    </xf>
    <xf numFmtId="0" fontId="2" fillId="2" borderId="63" xfId="0" applyFont="1" applyFill="1" applyBorder="1" applyAlignment="1">
      <alignment horizontal="center" vertical="center"/>
    </xf>
    <xf numFmtId="0" fontId="8" fillId="2" borderId="66" xfId="0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0" fontId="8" fillId="2" borderId="62" xfId="0" applyFont="1" applyFill="1" applyBorder="1" applyAlignment="1">
      <alignment horizontal="center" vertical="center"/>
    </xf>
    <xf numFmtId="0" fontId="8" fillId="2" borderId="63" xfId="0" applyFont="1" applyFill="1" applyBorder="1" applyAlignment="1">
      <alignment horizontal="center" vertical="center"/>
    </xf>
    <xf numFmtId="0" fontId="1" fillId="0" borderId="62" xfId="0" applyFont="1" applyBorder="1" applyAlignment="1">
      <alignment horizontal="center" vertical="center"/>
    </xf>
    <xf numFmtId="0" fontId="1" fillId="0" borderId="63" xfId="0" applyFont="1" applyBorder="1" applyAlignment="1">
      <alignment horizontal="center" vertical="center"/>
    </xf>
    <xf numFmtId="0" fontId="8" fillId="0" borderId="68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4" fillId="3" borderId="7" xfId="0" applyFont="1" applyFill="1" applyBorder="1" applyAlignment="1">
      <alignment horizontal="center"/>
    </xf>
    <xf numFmtId="0" fontId="14" fillId="3" borderId="6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0" fillId="3" borderId="0" xfId="0" applyFill="1" applyAlignment="1">
      <alignment horizontal="left" vertical="top" wrapText="1"/>
    </xf>
    <xf numFmtId="0" fontId="2" fillId="3" borderId="0" xfId="0" applyFont="1" applyFill="1" applyAlignment="1">
      <alignment horizontal="left" vertical="top" wrapText="1"/>
    </xf>
    <xf numFmtId="0" fontId="1" fillId="3" borderId="0" xfId="0" applyFont="1" applyFill="1"/>
    <xf numFmtId="0" fontId="3" fillId="5" borderId="12" xfId="0" applyFont="1" applyFill="1" applyBorder="1" applyAlignment="1">
      <alignment horizontal="center"/>
    </xf>
    <xf numFmtId="0" fontId="3" fillId="5" borderId="55" xfId="0" applyFont="1" applyFill="1" applyBorder="1" applyAlignment="1">
      <alignment horizontal="center"/>
    </xf>
    <xf numFmtId="0" fontId="14" fillId="3" borderId="4" xfId="0" applyFont="1" applyFill="1" applyBorder="1" applyAlignment="1">
      <alignment horizontal="center"/>
    </xf>
    <xf numFmtId="0" fontId="14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47" xfId="0" applyFont="1" applyBorder="1" applyAlignment="1">
      <alignment horizontal="center"/>
    </xf>
    <xf numFmtId="0" fontId="5" fillId="0" borderId="48" xfId="0" applyFont="1" applyBorder="1" applyAlignment="1">
      <alignment horizontal="center"/>
    </xf>
    <xf numFmtId="0" fontId="14" fillId="5" borderId="12" xfId="0" applyFont="1" applyFill="1" applyBorder="1" applyAlignment="1">
      <alignment horizontal="center"/>
    </xf>
    <xf numFmtId="0" fontId="14" fillId="5" borderId="11" xfId="0" applyFont="1" applyFill="1" applyBorder="1" applyAlignment="1">
      <alignment horizont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9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461368</xdr:rowOff>
    </xdr:from>
    <xdr:to>
      <xdr:col>3</xdr:col>
      <xdr:colOff>146678</xdr:colOff>
      <xdr:row>0</xdr:row>
      <xdr:rowOff>971463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5354" y="461368"/>
          <a:ext cx="2360976" cy="5196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94"/>
  <sheetViews>
    <sheetView showGridLines="0" tabSelected="1" view="pageBreakPreview" zoomScale="80" zoomScaleNormal="55" zoomScaleSheetLayoutView="80" workbookViewId="0">
      <selection activeCell="M12" sqref="M12"/>
    </sheetView>
  </sheetViews>
  <sheetFormatPr defaultColWidth="9.08984375" defaultRowHeight="12.5" x14ac:dyDescent="0.25"/>
  <cols>
    <col min="1" max="1" width="12" style="1" customWidth="1"/>
    <col min="2" max="2" width="10.90625" style="1" customWidth="1"/>
    <col min="3" max="3" width="10.6328125" style="1" customWidth="1"/>
    <col min="4" max="4" width="9.6328125" style="1" customWidth="1"/>
    <col min="5" max="5" width="9.54296875" style="1" customWidth="1"/>
    <col min="6" max="6" width="10" style="1" customWidth="1"/>
    <col min="7" max="7" width="8.54296875" style="1" customWidth="1"/>
    <col min="8" max="8" width="9.36328125" style="1" customWidth="1"/>
    <col min="9" max="9" width="8.6328125" style="1" customWidth="1"/>
    <col min="10" max="10" width="7.6328125" style="1" customWidth="1"/>
    <col min="11" max="11" width="8.453125" style="1" customWidth="1"/>
    <col min="12" max="12" width="7.6328125" style="1" customWidth="1"/>
    <col min="13" max="13" width="8.36328125" style="1" customWidth="1"/>
    <col min="14" max="14" width="7.54296875" style="1" customWidth="1"/>
    <col min="15" max="15" width="8" style="1" bestFit="1" customWidth="1"/>
    <col min="16" max="16" width="9.08984375" style="1" bestFit="1" customWidth="1"/>
    <col min="17" max="17" width="17.453125" style="1" customWidth="1"/>
    <col min="18" max="21" width="9.08984375" style="1" hidden="1" customWidth="1"/>
    <col min="22" max="16384" width="9.08984375" style="1"/>
  </cols>
  <sheetData>
    <row r="1" spans="1:21" ht="165.75" customHeight="1" x14ac:dyDescent="0.25"/>
    <row r="2" spans="1:21" ht="21.75" customHeight="1" x14ac:dyDescent="0.4">
      <c r="A2" s="143" t="s">
        <v>30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3"/>
      <c r="P2" s="143"/>
    </row>
    <row r="3" spans="1:21" ht="9.75" customHeight="1" thickBot="1" x14ac:dyDescent="0.45">
      <c r="A3" s="87"/>
    </row>
    <row r="4" spans="1:21" ht="20.149999999999999" customHeight="1" thickBot="1" x14ac:dyDescent="0.3">
      <c r="A4" s="6"/>
      <c r="B4" s="8" t="s">
        <v>5</v>
      </c>
      <c r="C4" s="198" t="s">
        <v>0</v>
      </c>
      <c r="D4" s="199"/>
      <c r="E4" s="186" t="s">
        <v>1</v>
      </c>
      <c r="F4" s="184"/>
      <c r="G4" s="204" t="s">
        <v>2</v>
      </c>
      <c r="H4" s="205"/>
      <c r="I4" s="196" t="s">
        <v>24</v>
      </c>
      <c r="J4" s="197"/>
      <c r="K4" s="202" t="s">
        <v>3</v>
      </c>
      <c r="L4" s="203"/>
      <c r="M4" s="200" t="s">
        <v>4</v>
      </c>
      <c r="N4" s="201"/>
      <c r="O4" s="200" t="s">
        <v>35</v>
      </c>
      <c r="P4" s="201"/>
      <c r="Q4" s="7"/>
      <c r="R4" s="64"/>
    </row>
    <row r="5" spans="1:21" ht="20.149999999999999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4"/>
    </row>
    <row r="6" spans="1:21" ht="20.149999999999999" customHeight="1" x14ac:dyDescent="0.25">
      <c r="A6" s="74" t="s">
        <v>40</v>
      </c>
      <c r="B6" s="72" t="s">
        <v>45</v>
      </c>
      <c r="C6" s="23">
        <v>4000</v>
      </c>
      <c r="D6" s="24"/>
      <c r="E6" s="23">
        <f t="shared" ref="E6:F7" si="0">C6-G6</f>
        <v>3290</v>
      </c>
      <c r="F6" s="24">
        <f t="shared" si="0"/>
        <v>0</v>
      </c>
      <c r="G6" s="25">
        <v>710</v>
      </c>
      <c r="H6" s="26"/>
      <c r="I6" s="27">
        <f>G6/C6</f>
        <v>0.17749999999999999</v>
      </c>
      <c r="J6" s="28" t="e">
        <f>H6/D6</f>
        <v>#DIV/0!</v>
      </c>
      <c r="K6" s="29"/>
      <c r="L6" s="30"/>
      <c r="M6" s="31"/>
      <c r="N6" s="32"/>
      <c r="O6" s="33"/>
      <c r="P6" s="34"/>
      <c r="Q6" s="70"/>
      <c r="R6" s="68"/>
    </row>
    <row r="7" spans="1:21" ht="20.149999999999999" customHeight="1" x14ac:dyDescent="0.25">
      <c r="A7" s="75" t="s">
        <v>41</v>
      </c>
      <c r="B7" s="73" t="s">
        <v>46</v>
      </c>
      <c r="C7" s="35">
        <v>3000</v>
      </c>
      <c r="D7" s="36"/>
      <c r="E7" s="35">
        <f t="shared" si="0"/>
        <v>2950</v>
      </c>
      <c r="F7" s="36">
        <f t="shared" si="0"/>
        <v>0</v>
      </c>
      <c r="G7" s="37">
        <v>50</v>
      </c>
      <c r="H7" s="38"/>
      <c r="I7" s="39">
        <f t="shared" ref="I7:J7" si="1">G7/C7</f>
        <v>1.6666666666666666E-2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3"/>
      <c r="R7" s="68"/>
    </row>
    <row r="8" spans="1:21" ht="20.149999999999999" customHeight="1" x14ac:dyDescent="0.25">
      <c r="A8" s="75" t="s">
        <v>42</v>
      </c>
      <c r="B8" s="73" t="s">
        <v>46</v>
      </c>
      <c r="C8" s="35">
        <v>3000</v>
      </c>
      <c r="D8" s="36"/>
      <c r="E8" s="35">
        <f t="shared" ref="E8:E10" si="2">C8-G8</f>
        <v>2925</v>
      </c>
      <c r="F8" s="36">
        <f t="shared" ref="F8:F10" si="3">D8-H8</f>
        <v>0</v>
      </c>
      <c r="G8" s="37">
        <v>75</v>
      </c>
      <c r="H8" s="38"/>
      <c r="I8" s="39">
        <f t="shared" ref="I8:I9" si="4">G8/C8</f>
        <v>2.5000000000000001E-2</v>
      </c>
      <c r="J8" s="40" t="e">
        <f t="shared" ref="J8:J9" si="5">H8/D8</f>
        <v>#DIV/0!</v>
      </c>
      <c r="K8" s="41"/>
      <c r="L8" s="42"/>
      <c r="M8" s="43"/>
      <c r="N8" s="44"/>
      <c r="O8" s="45"/>
      <c r="P8" s="46"/>
      <c r="Q8" s="63"/>
      <c r="R8" s="68"/>
    </row>
    <row r="9" spans="1:21" ht="19.5" customHeight="1" x14ac:dyDescent="0.25">
      <c r="A9" s="75" t="s">
        <v>43</v>
      </c>
      <c r="B9" s="73" t="s">
        <v>46</v>
      </c>
      <c r="C9" s="35">
        <v>1800</v>
      </c>
      <c r="D9" s="36"/>
      <c r="E9" s="35">
        <f t="shared" si="2"/>
        <v>0</v>
      </c>
      <c r="F9" s="36">
        <f t="shared" si="3"/>
        <v>0</v>
      </c>
      <c r="G9" s="37">
        <v>1800</v>
      </c>
      <c r="H9" s="38"/>
      <c r="I9" s="39">
        <f t="shared" si="4"/>
        <v>1</v>
      </c>
      <c r="J9" s="40" t="e">
        <f t="shared" si="5"/>
        <v>#DIV/0!</v>
      </c>
      <c r="K9" s="41"/>
      <c r="L9" s="42"/>
      <c r="M9" s="43"/>
      <c r="N9" s="44"/>
      <c r="O9" s="45"/>
      <c r="P9" s="46"/>
      <c r="Q9" s="63"/>
      <c r="R9" s="68"/>
    </row>
    <row r="10" spans="1:21" ht="20.149999999999999" customHeight="1" x14ac:dyDescent="0.25">
      <c r="A10" s="103" t="s">
        <v>44</v>
      </c>
      <c r="B10" s="104" t="s">
        <v>47</v>
      </c>
      <c r="C10" s="115">
        <v>395</v>
      </c>
      <c r="D10" s="116"/>
      <c r="E10" s="115">
        <f t="shared" si="2"/>
        <v>380</v>
      </c>
      <c r="F10" s="116">
        <f t="shared" si="3"/>
        <v>0</v>
      </c>
      <c r="G10" s="105">
        <v>15</v>
      </c>
      <c r="H10" s="106"/>
      <c r="I10" s="107">
        <f>G10/C10</f>
        <v>3.7974683544303799E-2</v>
      </c>
      <c r="J10" s="108" t="e">
        <f>H10/D10</f>
        <v>#DIV/0!</v>
      </c>
      <c r="K10" s="109"/>
      <c r="L10" s="110"/>
      <c r="M10" s="111"/>
      <c r="N10" s="112"/>
      <c r="O10" s="113"/>
      <c r="P10" s="114"/>
      <c r="Q10" s="70"/>
      <c r="R10" s="68"/>
    </row>
    <row r="11" spans="1:21" ht="20.149999999999999" customHeight="1" x14ac:dyDescent="0.25">
      <c r="A11" s="75" t="s">
        <v>39</v>
      </c>
      <c r="B11" s="73" t="s">
        <v>48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50">
        <v>2050</v>
      </c>
      <c r="N11" s="51"/>
      <c r="O11" s="45"/>
      <c r="P11" s="46"/>
      <c r="Q11" s="63"/>
      <c r="R11" s="68"/>
    </row>
    <row r="12" spans="1:21" ht="20.149999999999999" customHeight="1" thickBot="1" x14ac:dyDescent="0.3">
      <c r="A12" s="75" t="s">
        <v>10</v>
      </c>
      <c r="B12" s="73" t="s">
        <v>49</v>
      </c>
      <c r="C12" s="47"/>
      <c r="D12" s="48"/>
      <c r="E12" s="47"/>
      <c r="F12" s="48"/>
      <c r="G12" s="41"/>
      <c r="H12" s="42"/>
      <c r="I12" s="49"/>
      <c r="J12" s="42"/>
      <c r="K12" s="41"/>
      <c r="L12" s="42"/>
      <c r="M12" s="43"/>
      <c r="N12" s="44"/>
      <c r="O12" s="52">
        <v>300</v>
      </c>
      <c r="P12" s="53"/>
      <c r="Q12" s="63"/>
      <c r="R12" s="68"/>
    </row>
    <row r="13" spans="1:21" ht="20.149999999999999" customHeight="1" thickBot="1" x14ac:dyDescent="0.3">
      <c r="A13" s="212" t="s">
        <v>25</v>
      </c>
      <c r="B13" s="213"/>
      <c r="C13" s="76">
        <f>SUM(C6:C12)</f>
        <v>12195</v>
      </c>
      <c r="D13" s="77">
        <f>SUM(D6:D12)</f>
        <v>0</v>
      </c>
      <c r="E13" s="76">
        <f>SUM(E6:E12)</f>
        <v>9545</v>
      </c>
      <c r="F13" s="77">
        <f>SUM(F6:F12)</f>
        <v>0</v>
      </c>
      <c r="G13" s="78">
        <f>SUM(G6:G12)</f>
        <v>2650</v>
      </c>
      <c r="H13" s="79">
        <f>SUM(H6:H12)</f>
        <v>0</v>
      </c>
      <c r="I13" s="80"/>
      <c r="J13" s="81"/>
      <c r="K13" s="78">
        <f>SUM(K6:K12)</f>
        <v>0</v>
      </c>
      <c r="L13" s="79">
        <f>SUM(L6:L12)</f>
        <v>0</v>
      </c>
      <c r="M13" s="117">
        <f>SUM(M6:M12)</f>
        <v>2050</v>
      </c>
      <c r="N13" s="82">
        <f>SUM(N6:N12)</f>
        <v>0</v>
      </c>
      <c r="O13" s="83">
        <f>SUM(O6:O12)</f>
        <v>300</v>
      </c>
      <c r="P13" s="84">
        <f>SUM(P6:P12)</f>
        <v>0</v>
      </c>
      <c r="Q13" s="54"/>
      <c r="R13" s="68"/>
    </row>
    <row r="14" spans="1:21" ht="20.149999999999999" customHeight="1" thickBot="1" x14ac:dyDescent="0.3">
      <c r="A14" s="65"/>
      <c r="B14" s="55"/>
      <c r="C14" s="55"/>
      <c r="D14" s="55"/>
      <c r="E14" s="55"/>
      <c r="F14" s="66"/>
      <c r="G14" s="66"/>
      <c r="H14" s="71"/>
      <c r="I14" s="71"/>
      <c r="J14" s="66"/>
      <c r="K14" s="66"/>
      <c r="L14" s="67"/>
      <c r="M14" s="67"/>
      <c r="N14" s="67"/>
      <c r="O14" s="67"/>
      <c r="P14" s="54"/>
      <c r="Q14" s="68"/>
    </row>
    <row r="15" spans="1:21" ht="20.149999999999999" customHeight="1" thickBot="1" x14ac:dyDescent="0.35">
      <c r="A15" s="98" t="s">
        <v>26</v>
      </c>
      <c r="B15" s="85"/>
      <c r="C15" s="85"/>
      <c r="D15" s="85"/>
      <c r="F15" s="173" t="s">
        <v>11</v>
      </c>
      <c r="G15" s="174"/>
      <c r="H15" s="147" t="s">
        <v>29</v>
      </c>
      <c r="I15" s="148"/>
      <c r="J15" s="149"/>
      <c r="L15" s="97" t="s">
        <v>31</v>
      </c>
      <c r="M15" s="86"/>
      <c r="N15" s="86"/>
      <c r="O15" s="86"/>
      <c r="P15" s="86"/>
      <c r="R15" s="1" t="b">
        <f>T15=U15</f>
        <v>1</v>
      </c>
      <c r="T15" s="1" t="b">
        <f>C19&lt;0</f>
        <v>0</v>
      </c>
      <c r="U15" s="1" t="b">
        <f>D19&lt;0</f>
        <v>0</v>
      </c>
    </row>
    <row r="16" spans="1:21" ht="18.75" customHeight="1" thickBot="1" x14ac:dyDescent="0.3">
      <c r="A16" s="165" t="s">
        <v>25</v>
      </c>
      <c r="B16" s="166"/>
      <c r="C16" s="88" t="s">
        <v>7</v>
      </c>
      <c r="D16" s="89" t="s">
        <v>8</v>
      </c>
      <c r="F16" s="175"/>
      <c r="G16" s="176"/>
      <c r="H16" s="150"/>
      <c r="I16" s="151"/>
      <c r="J16" s="152"/>
      <c r="L16" s="144" t="s">
        <v>34</v>
      </c>
      <c r="M16" s="144"/>
      <c r="N16" s="144"/>
      <c r="O16" s="144"/>
      <c r="P16" s="100">
        <f>IF(R15=TRUE, 1, 0)</f>
        <v>1</v>
      </c>
    </row>
    <row r="17" spans="1:21" ht="18.75" customHeight="1" x14ac:dyDescent="0.35">
      <c r="A17" s="167" t="s">
        <v>28</v>
      </c>
      <c r="B17" s="168"/>
      <c r="C17" s="90">
        <f>G13+K13</f>
        <v>2650</v>
      </c>
      <c r="D17" s="91">
        <f>H13+L13</f>
        <v>0</v>
      </c>
      <c r="F17" s="216" t="s">
        <v>12</v>
      </c>
      <c r="G17" s="217"/>
      <c r="H17" s="156"/>
      <c r="I17" s="157"/>
      <c r="J17" s="158"/>
      <c r="L17" s="145"/>
      <c r="M17" s="145"/>
      <c r="N17" s="145"/>
      <c r="O17" s="145"/>
      <c r="P17" s="102"/>
      <c r="R17" s="1" t="e">
        <f>T17=U17</f>
        <v>#DIV/0!</v>
      </c>
      <c r="T17" s="1" t="e">
        <f>H20&lt;0</f>
        <v>#DIV/0!</v>
      </c>
      <c r="U17" s="1" t="b">
        <f>D19&lt;0</f>
        <v>0</v>
      </c>
    </row>
    <row r="18" spans="1:21" ht="18.75" customHeight="1" thickBot="1" x14ac:dyDescent="0.4">
      <c r="A18" s="169" t="s">
        <v>27</v>
      </c>
      <c r="B18" s="170"/>
      <c r="C18" s="94">
        <f>M13+O13</f>
        <v>2350</v>
      </c>
      <c r="D18" s="95">
        <f>N13+P13</f>
        <v>0</v>
      </c>
      <c r="F18" s="218" t="s">
        <v>13</v>
      </c>
      <c r="G18" s="219"/>
      <c r="H18" s="159"/>
      <c r="I18" s="160"/>
      <c r="J18" s="161"/>
      <c r="L18" s="146" t="s">
        <v>32</v>
      </c>
      <c r="M18" s="146"/>
      <c r="N18" s="146"/>
      <c r="O18" s="146"/>
      <c r="P18" s="101" t="e">
        <f>IF(R17=TRUE, 1, 0)</f>
        <v>#DIV/0!</v>
      </c>
    </row>
    <row r="19" spans="1:21" ht="18.75" customHeight="1" thickBot="1" x14ac:dyDescent="0.4">
      <c r="A19" s="171" t="s">
        <v>16</v>
      </c>
      <c r="B19" s="172"/>
      <c r="C19" s="92">
        <f>C17-C18</f>
        <v>300</v>
      </c>
      <c r="D19" s="93">
        <f>D17-D18</f>
        <v>0</v>
      </c>
      <c r="F19" s="177" t="s">
        <v>14</v>
      </c>
      <c r="G19" s="178"/>
      <c r="H19" s="162"/>
      <c r="I19" s="163"/>
      <c r="J19" s="164"/>
      <c r="L19" s="145"/>
      <c r="M19" s="145"/>
      <c r="N19" s="145"/>
      <c r="O19" s="145"/>
      <c r="P19" s="102"/>
      <c r="R19" s="1" t="e">
        <f>AND(H20&gt;=-0.02, H20&lt;=0.02)</f>
        <v>#DIV/0!</v>
      </c>
    </row>
    <row r="20" spans="1:21" ht="16.5" customHeight="1" thickBot="1" x14ac:dyDescent="0.3">
      <c r="F20" s="232" t="s">
        <v>15</v>
      </c>
      <c r="G20" s="233"/>
      <c r="H20" s="153" t="e">
        <f>AVERAGE(H17:J19)</f>
        <v>#DIV/0!</v>
      </c>
      <c r="I20" s="154"/>
      <c r="J20" s="155"/>
      <c r="L20" s="142" t="s">
        <v>33</v>
      </c>
      <c r="M20" s="142"/>
      <c r="N20" s="142"/>
      <c r="O20" s="142"/>
      <c r="P20" s="96" t="e">
        <f>IF(R19=TRUE, 1, 0)</f>
        <v>#DIV/0!</v>
      </c>
    </row>
    <row r="21" spans="1:21" ht="13.65" customHeight="1" x14ac:dyDescent="0.25">
      <c r="A21" s="54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142"/>
      <c r="M21" s="142"/>
      <c r="N21" s="142"/>
      <c r="O21" s="142"/>
      <c r="P21" s="99"/>
    </row>
    <row r="22" spans="1:21" ht="32" customHeight="1" thickBot="1" x14ac:dyDescent="0.3">
      <c r="A22" s="98" t="s">
        <v>36</v>
      </c>
      <c r="B22" s="85"/>
      <c r="C22" s="85"/>
      <c r="D22" s="85"/>
      <c r="E22" s="54"/>
      <c r="F22" s="54"/>
      <c r="G22" s="54"/>
      <c r="H22" s="54"/>
      <c r="I22" s="54"/>
      <c r="J22" s="54"/>
      <c r="K22" s="54"/>
      <c r="L22" s="118"/>
      <c r="M22" s="118"/>
      <c r="N22" s="118"/>
      <c r="O22" s="118"/>
      <c r="P22" s="99"/>
    </row>
    <row r="23" spans="1:21" ht="32" customHeight="1" thickBot="1" x14ac:dyDescent="0.3">
      <c r="A23" s="165" t="s">
        <v>25</v>
      </c>
      <c r="B23" s="166"/>
      <c r="C23" s="88" t="s">
        <v>7</v>
      </c>
      <c r="D23" s="89" t="s">
        <v>8</v>
      </c>
      <c r="E23" s="54"/>
      <c r="F23" s="54"/>
      <c r="G23" s="54"/>
      <c r="H23" s="54"/>
      <c r="I23" s="54"/>
      <c r="J23" s="54"/>
      <c r="K23" s="54"/>
      <c r="L23" s="118"/>
      <c r="M23" s="118"/>
      <c r="N23" s="118"/>
      <c r="O23" s="118"/>
      <c r="P23" s="99"/>
    </row>
    <row r="24" spans="1:21" ht="17" customHeight="1" x14ac:dyDescent="0.35">
      <c r="A24" s="206" t="s">
        <v>37</v>
      </c>
      <c r="B24" s="207"/>
      <c r="C24" s="90">
        <f>G20+K20</f>
        <v>0</v>
      </c>
      <c r="D24" s="91"/>
      <c r="E24" s="54"/>
      <c r="F24" s="54"/>
      <c r="G24" s="54"/>
      <c r="H24" s="54"/>
      <c r="I24" s="54"/>
      <c r="J24" s="54"/>
      <c r="K24" s="54"/>
      <c r="L24" s="118"/>
      <c r="M24" s="118"/>
      <c r="N24" s="118"/>
      <c r="O24" s="118"/>
      <c r="P24" s="99"/>
    </row>
    <row r="25" spans="1:21" ht="18.649999999999999" customHeight="1" thickBot="1" x14ac:dyDescent="0.4">
      <c r="A25" s="208" t="s">
        <v>38</v>
      </c>
      <c r="B25" s="209"/>
      <c r="C25" s="94">
        <f>M20+O20</f>
        <v>0</v>
      </c>
      <c r="D25" s="95"/>
      <c r="E25" s="54"/>
      <c r="F25" s="54"/>
      <c r="G25" s="54"/>
      <c r="H25" s="54"/>
      <c r="I25" s="54"/>
      <c r="J25" s="54"/>
      <c r="K25" s="54"/>
      <c r="L25" s="57"/>
      <c r="M25" s="57"/>
      <c r="N25" s="58"/>
      <c r="O25" s="58"/>
      <c r="P25" s="7"/>
      <c r="Q25" s="7"/>
    </row>
    <row r="26" spans="1:21" ht="18.649999999999999" customHeight="1" thickBot="1" x14ac:dyDescent="0.4">
      <c r="A26" s="210" t="s">
        <v>16</v>
      </c>
      <c r="B26" s="211"/>
      <c r="C26" s="125">
        <f>C24-C25</f>
        <v>0</v>
      </c>
      <c r="D26" s="126">
        <f>D24-D25</f>
        <v>0</v>
      </c>
      <c r="E26" s="3"/>
      <c r="F26" s="3"/>
      <c r="G26" s="3"/>
      <c r="H26" s="3"/>
      <c r="I26" s="3"/>
      <c r="J26" s="3"/>
      <c r="K26" s="3"/>
      <c r="L26" s="4"/>
      <c r="M26" s="4"/>
      <c r="N26" s="3"/>
      <c r="O26" s="3"/>
    </row>
    <row r="27" spans="1:21" s="124" customFormat="1" ht="33" customHeight="1" x14ac:dyDescent="0.35">
      <c r="A27" s="119"/>
      <c r="B27" s="120"/>
      <c r="C27" s="121"/>
      <c r="D27" s="121"/>
      <c r="E27" s="122"/>
      <c r="F27" s="122"/>
      <c r="G27" s="122"/>
      <c r="H27" s="122"/>
      <c r="I27" s="122"/>
      <c r="J27" s="122"/>
      <c r="K27" s="122"/>
      <c r="L27" s="123"/>
      <c r="M27" s="123"/>
      <c r="N27" s="122"/>
      <c r="O27" s="122"/>
    </row>
    <row r="28" spans="1:21" ht="13.25" customHeight="1" thickBot="1" x14ac:dyDescent="0.4">
      <c r="A28" s="127"/>
      <c r="B28" s="128"/>
      <c r="C28" s="129"/>
      <c r="D28" s="129"/>
      <c r="E28" s="3"/>
      <c r="F28" s="3"/>
      <c r="G28" s="3"/>
      <c r="H28" s="3"/>
      <c r="I28" s="3"/>
      <c r="J28" s="3"/>
      <c r="K28" s="3"/>
      <c r="L28" s="4"/>
      <c r="M28" s="4"/>
      <c r="N28" s="3"/>
      <c r="O28" s="3"/>
    </row>
    <row r="29" spans="1:21" ht="20.149999999999999" customHeight="1" x14ac:dyDescent="0.25">
      <c r="A29" s="220"/>
      <c r="B29" s="221"/>
      <c r="C29" s="221"/>
      <c r="D29" s="221"/>
      <c r="E29" s="221"/>
      <c r="F29" s="221"/>
      <c r="G29" s="221"/>
      <c r="H29" s="221"/>
      <c r="I29" s="221"/>
      <c r="J29" s="221"/>
      <c r="K29" s="221"/>
      <c r="L29" s="221"/>
      <c r="M29" s="221"/>
      <c r="N29" s="221"/>
      <c r="O29" s="221"/>
      <c r="P29" s="222"/>
      <c r="Q29" s="69"/>
    </row>
    <row r="30" spans="1:21" ht="20.149999999999999" customHeight="1" x14ac:dyDescent="0.25">
      <c r="A30" s="223"/>
      <c r="B30" s="224"/>
      <c r="C30" s="224"/>
      <c r="D30" s="224"/>
      <c r="E30" s="224"/>
      <c r="F30" s="224"/>
      <c r="G30" s="224"/>
      <c r="H30" s="224"/>
      <c r="I30" s="224"/>
      <c r="J30" s="224"/>
      <c r="K30" s="224"/>
      <c r="L30" s="224"/>
      <c r="M30" s="224"/>
      <c r="N30" s="224"/>
      <c r="O30" s="224"/>
      <c r="P30" s="225"/>
      <c r="Q30" s="69"/>
    </row>
    <row r="31" spans="1:21" ht="20.149999999999999" customHeight="1" thickBot="1" x14ac:dyDescent="0.3">
      <c r="A31" s="226"/>
      <c r="B31" s="227"/>
      <c r="C31" s="227"/>
      <c r="D31" s="227"/>
      <c r="E31" s="227"/>
      <c r="F31" s="227"/>
      <c r="G31" s="227"/>
      <c r="H31" s="227"/>
      <c r="I31" s="227"/>
      <c r="J31" s="227"/>
      <c r="K31" s="227"/>
      <c r="L31" s="227"/>
      <c r="M31" s="227"/>
      <c r="N31" s="227"/>
      <c r="O31" s="227"/>
      <c r="P31" s="228"/>
    </row>
    <row r="32" spans="1:21" ht="20.149999999999999" customHeight="1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</row>
    <row r="33" spans="1:17" ht="13" thickBot="1" x14ac:dyDescent="0.3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</row>
    <row r="34" spans="1:17" ht="20.149999999999999" customHeight="1" thickBot="1" x14ac:dyDescent="0.3">
      <c r="A34" s="229" t="s">
        <v>17</v>
      </c>
      <c r="B34" s="230"/>
      <c r="C34" s="230"/>
      <c r="D34" s="230"/>
      <c r="E34" s="230"/>
      <c r="F34" s="231"/>
      <c r="G34" s="55"/>
      <c r="H34" s="55"/>
      <c r="I34" s="55"/>
      <c r="J34" s="55"/>
      <c r="K34" s="55"/>
      <c r="L34" s="55"/>
      <c r="M34" s="55"/>
      <c r="N34" s="55"/>
      <c r="O34" s="55"/>
      <c r="P34" s="54"/>
      <c r="Q34" s="56"/>
    </row>
    <row r="35" spans="1:17" ht="19.25" customHeight="1" thickBot="1" x14ac:dyDescent="0.3">
      <c r="A35" s="5" t="s">
        <v>6</v>
      </c>
      <c r="B35" s="182" t="s">
        <v>22</v>
      </c>
      <c r="C35" s="183"/>
      <c r="D35" s="184" t="s">
        <v>21</v>
      </c>
      <c r="E35" s="185"/>
      <c r="F35" s="185"/>
      <c r="G35" s="186"/>
      <c r="H35" s="184" t="s">
        <v>18</v>
      </c>
      <c r="I35" s="186"/>
      <c r="J35" s="185" t="s">
        <v>19</v>
      </c>
      <c r="K35" s="185"/>
      <c r="L35" s="195" t="s">
        <v>3</v>
      </c>
      <c r="M35" s="195"/>
      <c r="N35" s="234" t="s">
        <v>4</v>
      </c>
      <c r="O35" s="235"/>
      <c r="P35" s="60" t="s">
        <v>20</v>
      </c>
    </row>
    <row r="36" spans="1:17" ht="18.75" customHeight="1" thickBot="1" x14ac:dyDescent="0.3">
      <c r="A36" s="61" t="s">
        <v>23</v>
      </c>
      <c r="B36" s="180"/>
      <c r="C36" s="181"/>
      <c r="D36" s="187"/>
      <c r="E36" s="188"/>
      <c r="F36" s="188"/>
      <c r="G36" s="189"/>
      <c r="H36" s="187"/>
      <c r="I36" s="189"/>
      <c r="J36" s="193"/>
      <c r="K36" s="194"/>
      <c r="L36" s="191"/>
      <c r="M36" s="192"/>
      <c r="N36" s="236"/>
      <c r="O36" s="237"/>
      <c r="P36" s="59">
        <f t="shared" ref="P36:P44" si="6">L36-N36</f>
        <v>0</v>
      </c>
    </row>
    <row r="37" spans="1:17" ht="18.75" customHeight="1" thickBot="1" x14ac:dyDescent="0.3">
      <c r="A37" s="62" t="s">
        <v>23</v>
      </c>
      <c r="B37" s="179"/>
      <c r="C37" s="179"/>
      <c r="D37" s="134"/>
      <c r="E37" s="135"/>
      <c r="F37" s="135"/>
      <c r="G37" s="136"/>
      <c r="H37" s="134"/>
      <c r="I37" s="136"/>
      <c r="J37" s="214"/>
      <c r="K37" s="215"/>
      <c r="L37" s="191"/>
      <c r="M37" s="192"/>
      <c r="N37" s="236"/>
      <c r="O37" s="237"/>
      <c r="P37" s="59">
        <f t="shared" si="6"/>
        <v>0</v>
      </c>
    </row>
    <row r="38" spans="1:17" ht="19.25" customHeight="1" thickBot="1" x14ac:dyDescent="0.3">
      <c r="A38" s="62" t="s">
        <v>23</v>
      </c>
      <c r="B38" s="132"/>
      <c r="C38" s="133"/>
      <c r="D38" s="134"/>
      <c r="E38" s="135"/>
      <c r="F38" s="135"/>
      <c r="G38" s="136"/>
      <c r="H38" s="134"/>
      <c r="I38" s="136"/>
      <c r="J38" s="134"/>
      <c r="K38" s="190"/>
      <c r="L38" s="137"/>
      <c r="M38" s="138"/>
      <c r="N38" s="130"/>
      <c r="O38" s="131"/>
      <c r="P38" s="59">
        <f t="shared" si="6"/>
        <v>0</v>
      </c>
    </row>
    <row r="39" spans="1:17" ht="19.5" customHeight="1" thickBot="1" x14ac:dyDescent="0.3">
      <c r="A39" s="61" t="s">
        <v>23</v>
      </c>
      <c r="B39" s="139"/>
      <c r="C39" s="140"/>
      <c r="D39" s="132"/>
      <c r="E39" s="141"/>
      <c r="F39" s="141"/>
      <c r="G39" s="133"/>
      <c r="H39" s="132"/>
      <c r="I39" s="133"/>
      <c r="J39" s="132"/>
      <c r="K39" s="133"/>
      <c r="L39" s="137"/>
      <c r="M39" s="138"/>
      <c r="N39" s="130"/>
      <c r="O39" s="131"/>
      <c r="P39" s="59">
        <f t="shared" si="6"/>
        <v>0</v>
      </c>
    </row>
    <row r="40" spans="1:17" ht="19.5" customHeight="1" thickBot="1" x14ac:dyDescent="0.3">
      <c r="A40" s="62" t="s">
        <v>23</v>
      </c>
      <c r="B40" s="132"/>
      <c r="C40" s="133"/>
      <c r="D40" s="134"/>
      <c r="E40" s="135"/>
      <c r="F40" s="135"/>
      <c r="G40" s="136"/>
      <c r="H40" s="134"/>
      <c r="I40" s="136"/>
      <c r="J40" s="134"/>
      <c r="K40" s="136"/>
      <c r="L40" s="137"/>
      <c r="M40" s="138"/>
      <c r="N40" s="130"/>
      <c r="O40" s="131"/>
      <c r="P40" s="59">
        <f t="shared" si="6"/>
        <v>0</v>
      </c>
    </row>
    <row r="41" spans="1:17" ht="19.5" customHeight="1" thickBot="1" x14ac:dyDescent="0.3">
      <c r="A41" s="62" t="s">
        <v>23</v>
      </c>
      <c r="B41" s="132"/>
      <c r="C41" s="133"/>
      <c r="D41" s="134"/>
      <c r="E41" s="135"/>
      <c r="F41" s="135"/>
      <c r="G41" s="136"/>
      <c r="H41" s="134"/>
      <c r="I41" s="136"/>
      <c r="J41" s="134"/>
      <c r="K41" s="136"/>
      <c r="L41" s="137"/>
      <c r="M41" s="138"/>
      <c r="N41" s="130"/>
      <c r="O41" s="131"/>
      <c r="P41" s="59">
        <f t="shared" si="6"/>
        <v>0</v>
      </c>
    </row>
    <row r="42" spans="1:17" ht="19.5" customHeight="1" thickBot="1" x14ac:dyDescent="0.3">
      <c r="A42" s="61" t="s">
        <v>23</v>
      </c>
      <c r="B42" s="139"/>
      <c r="C42" s="140"/>
      <c r="D42" s="132"/>
      <c r="E42" s="141"/>
      <c r="F42" s="141"/>
      <c r="G42" s="133"/>
      <c r="H42" s="132"/>
      <c r="I42" s="133"/>
      <c r="J42" s="132"/>
      <c r="K42" s="133"/>
      <c r="L42" s="137"/>
      <c r="M42" s="138"/>
      <c r="N42" s="130"/>
      <c r="O42" s="131"/>
      <c r="P42" s="59">
        <f t="shared" si="6"/>
        <v>0</v>
      </c>
    </row>
    <row r="43" spans="1:17" ht="19.5" customHeight="1" thickBot="1" x14ac:dyDescent="0.3">
      <c r="A43" s="62" t="s">
        <v>23</v>
      </c>
      <c r="B43" s="132"/>
      <c r="C43" s="133"/>
      <c r="D43" s="134"/>
      <c r="E43" s="135"/>
      <c r="F43" s="135"/>
      <c r="G43" s="136"/>
      <c r="H43" s="134"/>
      <c r="I43" s="136"/>
      <c r="J43" s="134"/>
      <c r="K43" s="136"/>
      <c r="L43" s="137"/>
      <c r="M43" s="138"/>
      <c r="N43" s="130"/>
      <c r="O43" s="131"/>
      <c r="P43" s="59">
        <f t="shared" si="6"/>
        <v>0</v>
      </c>
    </row>
    <row r="44" spans="1:17" ht="18.75" customHeight="1" x14ac:dyDescent="0.25">
      <c r="A44" s="62" t="s">
        <v>23</v>
      </c>
      <c r="B44" s="132"/>
      <c r="C44" s="133"/>
      <c r="D44" s="134"/>
      <c r="E44" s="135"/>
      <c r="F44" s="135"/>
      <c r="G44" s="136"/>
      <c r="H44" s="134"/>
      <c r="I44" s="136"/>
      <c r="J44" s="134"/>
      <c r="K44" s="136"/>
      <c r="L44" s="137"/>
      <c r="M44" s="138"/>
      <c r="N44" s="130"/>
      <c r="O44" s="131"/>
      <c r="P44" s="59">
        <f t="shared" si="6"/>
        <v>0</v>
      </c>
    </row>
    <row r="45" spans="1:17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7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7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7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</row>
    <row r="581" spans="1:15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</row>
    <row r="582" spans="1:15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</row>
    <row r="583" spans="1:15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</row>
    <row r="584" spans="1:15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  <row r="589" spans="1:15" x14ac:dyDescent="0.25">
      <c r="L589" s="2"/>
      <c r="M589" s="2"/>
      <c r="N589" s="2"/>
      <c r="O589" s="2"/>
    </row>
    <row r="590" spans="1:15" x14ac:dyDescent="0.25">
      <c r="L590" s="2"/>
      <c r="M590" s="2"/>
      <c r="N590" s="2"/>
      <c r="O590" s="2"/>
    </row>
    <row r="591" spans="1:15" x14ac:dyDescent="0.25">
      <c r="L591" s="2"/>
      <c r="M591" s="2"/>
      <c r="N591" s="2"/>
      <c r="O591" s="2"/>
    </row>
    <row r="592" spans="1:15" x14ac:dyDescent="0.25">
      <c r="L592" s="2"/>
      <c r="M592" s="2"/>
      <c r="N592" s="2"/>
      <c r="O592" s="2"/>
    </row>
    <row r="593" spans="12:15" x14ac:dyDescent="0.25">
      <c r="L593" s="2"/>
      <c r="M593" s="2"/>
      <c r="N593" s="2"/>
      <c r="O593" s="2"/>
    </row>
    <row r="594" spans="12:15" x14ac:dyDescent="0.25">
      <c r="L594" s="2"/>
      <c r="M594" s="2"/>
      <c r="N594" s="2"/>
      <c r="O594" s="2"/>
    </row>
  </sheetData>
  <mergeCells count="92">
    <mergeCell ref="A24:B24"/>
    <mergeCell ref="A25:B25"/>
    <mergeCell ref="A26:B26"/>
    <mergeCell ref="A13:B13"/>
    <mergeCell ref="J37:K37"/>
    <mergeCell ref="F17:G17"/>
    <mergeCell ref="F18:G18"/>
    <mergeCell ref="A29:P31"/>
    <mergeCell ref="A34:F34"/>
    <mergeCell ref="F20:G20"/>
    <mergeCell ref="A23:B23"/>
    <mergeCell ref="N35:O35"/>
    <mergeCell ref="N36:O36"/>
    <mergeCell ref="N37:O37"/>
    <mergeCell ref="H35:I35"/>
    <mergeCell ref="J35:K35"/>
    <mergeCell ref="L35:M35"/>
    <mergeCell ref="H37:I37"/>
    <mergeCell ref="I4:J4"/>
    <mergeCell ref="C4:D4"/>
    <mergeCell ref="O4:P4"/>
    <mergeCell ref="K4:L4"/>
    <mergeCell ref="G4:H4"/>
    <mergeCell ref="E4:F4"/>
    <mergeCell ref="M4:N4"/>
    <mergeCell ref="H38:I38"/>
    <mergeCell ref="J38:K38"/>
    <mergeCell ref="L36:M36"/>
    <mergeCell ref="H36:I36"/>
    <mergeCell ref="J36:K36"/>
    <mergeCell ref="L38:M38"/>
    <mergeCell ref="L37:M37"/>
    <mergeCell ref="D38:G38"/>
    <mergeCell ref="B37:C37"/>
    <mergeCell ref="B36:C36"/>
    <mergeCell ref="B35:C35"/>
    <mergeCell ref="B38:C38"/>
    <mergeCell ref="D35:G35"/>
    <mergeCell ref="D36:G36"/>
    <mergeCell ref="D37:G37"/>
    <mergeCell ref="N38:O38"/>
    <mergeCell ref="L20:O21"/>
    <mergeCell ref="A2:P2"/>
    <mergeCell ref="L16:O17"/>
    <mergeCell ref="L18:O19"/>
    <mergeCell ref="H15:J16"/>
    <mergeCell ref="H20:J20"/>
    <mergeCell ref="H17:J17"/>
    <mergeCell ref="H18:J18"/>
    <mergeCell ref="H19:J19"/>
    <mergeCell ref="A16:B16"/>
    <mergeCell ref="A17:B17"/>
    <mergeCell ref="A18:B18"/>
    <mergeCell ref="A19:B19"/>
    <mergeCell ref="F15:G16"/>
    <mergeCell ref="F19:G19"/>
    <mergeCell ref="N39:O39"/>
    <mergeCell ref="B40:C40"/>
    <mergeCell ref="D40:G40"/>
    <mergeCell ref="H40:I40"/>
    <mergeCell ref="J40:K40"/>
    <mergeCell ref="L40:M40"/>
    <mergeCell ref="N40:O40"/>
    <mergeCell ref="B39:C39"/>
    <mergeCell ref="D39:G39"/>
    <mergeCell ref="H39:I39"/>
    <mergeCell ref="J39:K39"/>
    <mergeCell ref="L39:M39"/>
    <mergeCell ref="N41:O41"/>
    <mergeCell ref="B42:C42"/>
    <mergeCell ref="D42:G42"/>
    <mergeCell ref="H42:I42"/>
    <mergeCell ref="J42:K42"/>
    <mergeCell ref="L42:M42"/>
    <mergeCell ref="N42:O42"/>
    <mergeCell ref="B41:C41"/>
    <mergeCell ref="D41:G41"/>
    <mergeCell ref="H41:I41"/>
    <mergeCell ref="J41:K41"/>
    <mergeCell ref="L41:M41"/>
    <mergeCell ref="N43:O43"/>
    <mergeCell ref="B44:C44"/>
    <mergeCell ref="D44:G44"/>
    <mergeCell ref="H44:I44"/>
    <mergeCell ref="J44:K44"/>
    <mergeCell ref="L44:M44"/>
    <mergeCell ref="N44:O44"/>
    <mergeCell ref="B43:C43"/>
    <mergeCell ref="D43:G43"/>
    <mergeCell ref="H43:I43"/>
    <mergeCell ref="J43:K43"/>
    <mergeCell ref="L43:M43"/>
  </mergeCells>
  <conditionalFormatting sqref="P15">
    <cfRule type="expression" priority="11">
      <formula>$R$15:$R$19=TRUE</formula>
    </cfRule>
  </conditionalFormatting>
  <conditionalFormatting sqref="P16 P18 P20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5:R19">
    <cfRule type="expression" priority="6">
      <formula>TRUE</formula>
    </cfRule>
  </conditionalFormatting>
  <printOptions horizontalCentered="1"/>
  <pageMargins left="0.25" right="0.23" top="0.25" bottom="0.25" header="0" footer="0"/>
  <pageSetup scale="71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P15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R15:R19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c2a7b5d0b40f9093b676d956faec9c9b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2eca855c8f16a1ffa3a264e9559116da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2989BFE-4CFF-40AE-8BCA-58AE941C98FC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27F19EF3-1374-46C8-B239-83FFA458073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5BDB666-592D-4245-93CA-CCAA3E2E86A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Natasha Louw</cp:lastModifiedBy>
  <cp:revision/>
  <cp:lastPrinted>2017-11-15T17:23:59Z</cp:lastPrinted>
  <dcterms:created xsi:type="dcterms:W3CDTF">2015-11-16T19:09:52Z</dcterms:created>
  <dcterms:modified xsi:type="dcterms:W3CDTF">2026-02-10T18:08:01Z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