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afeway Tempe\"/>
    </mc:Choice>
  </mc:AlternateContent>
  <xr:revisionPtr revIDLastSave="0" documentId="8_{100569BC-A22C-4078-BCB8-6A192B0708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8" i="1"/>
  <c r="J6" i="1"/>
  <c r="I8" i="1"/>
  <c r="I6" i="1"/>
  <c r="U14" i="1" l="1"/>
  <c r="R14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<sst xmlns="http://schemas.openxmlformats.org/spreadsheetml/2006/main" count="74" uniqueCount="47">
  <si>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</si>
  <si>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</si>
  <si>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</si>
  <si>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</si>
  <si>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</si>
  <si>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</si>
  <si>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</si>
  <si>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</si>
  <si>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</si>
  <si>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</si>
  <si>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</si>
  <si>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</si>
  <si>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</si>
  <si>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</si>
  <si>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</si>
  <si>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</si>
  <si>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</si>
  <si>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</si>
  <si>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</si>
  <si>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</si>
  <si>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</si>
  <si>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</si>
  <si>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</si>
  <si>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</si>
  <si>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</si>
  <si>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</si>
  <si>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</si>
  <si>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</si>
  <si>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</si>
  <si>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</si>
  <si>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</si>
  <si>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</si>
  <si>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</si>
  <si>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</si>
  <si>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</si>
  <si>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</si>
  <si>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</t>
  </si>
  <si>
    <t>AC-3</t>
  </si>
  <si>
    <t>PHARMACY</t>
  </si>
  <si>
    <t>BAKERY</t>
  </si>
  <si>
    <t>EF-7</t>
  </si>
  <si>
    <t>EF-8</t>
  </si>
  <si>
    <t>EF-10</t>
  </si>
  <si>
    <t>OVEN/BAKERY</t>
  </si>
  <si>
    <t>JAN CLOSET/DELI</t>
  </si>
  <si>
    <t xml:space="preserve">MAIN SALES </t>
  </si>
  <si>
    <t>AC-2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</si>
</sst>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555988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Normal="55" zoomScaleSheetLayoutView="100" workbookViewId="0">
      <selection activeCell="G10" sqref="G10"/>
    </sheetView>
  </sheetViews>
  <sheetFormatPr defaultColWidth="9.140625" defaultRowHeight="12.75" x14ac:dyDescent="0.2"/>
  <cols>
    <col min="1" max="1" width="10.5703125" style="1" customWidth="1"/>
    <col min="2" max="2" width="17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36</v>
      </c>
      <c r="B6" s="72" t="s">
        <v>45</v>
      </c>
      <c r="C6" s="23">
        <v>20980</v>
      </c>
      <c r="D6" s="24">
        <v>20539</v>
      </c>
      <c r="E6" s="23">
        <f t="shared" ref="E6:F8" si="0">C6-G6</f>
        <v>16830</v>
      </c>
      <c r="F6" s="24">
        <f t="shared" si="0"/>
        <v>16561</v>
      </c>
      <c r="G6" s="25">
        <v>4150</v>
      </c>
      <c r="H6" s="26">
        <v>3978</v>
      </c>
      <c r="I6" s="27">
        <f>G6/C6</f>
        <v>0.19780743565300285</v>
      </c>
      <c r="J6" s="28">
        <f>H6/D6</f>
        <v>0.19368031549734652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46</v>
      </c>
      <c r="B7" s="73" t="s">
        <v>39</v>
      </c>
      <c r="C7" s="35">
        <v>1000</v>
      </c>
      <c r="D7" s="36">
        <v>1082</v>
      </c>
      <c r="E7" s="35">
        <f t="shared" ref="E7" si="1">C7-G7</f>
        <v>750</v>
      </c>
      <c r="F7" s="36">
        <f t="shared" ref="F7" si="2">D7-H7</f>
        <v>1082</v>
      </c>
      <c r="G7" s="37">
        <v>250</v>
      </c>
      <c r="H7" s="38">
        <v>0</v>
      </c>
      <c r="I7" s="39">
        <f t="shared" ref="I7" si="3">G7/C7</f>
        <v>0.25</v>
      </c>
      <c r="J7" s="40">
        <f t="shared" ref="J7" si="4">H7/D7</f>
        <v>0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37</v>
      </c>
      <c r="B8" s="73" t="s">
        <v>38</v>
      </c>
      <c r="C8" s="35">
        <v>1000</v>
      </c>
      <c r="D8" s="36">
        <v>1029</v>
      </c>
      <c r="E8" s="35">
        <f t="shared" si="0"/>
        <v>750</v>
      </c>
      <c r="F8" s="36">
        <f t="shared" si="0"/>
        <v>1029</v>
      </c>
      <c r="G8" s="37">
        <v>250</v>
      </c>
      <c r="H8" s="38">
        <v>0</v>
      </c>
      <c r="I8" s="39">
        <f t="shared" ref="I8:J8" si="5">G8/C8</f>
        <v>0.25</v>
      </c>
      <c r="J8" s="40">
        <f t="shared" si="5"/>
        <v>0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40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1000</v>
      </c>
      <c r="N9" s="51">
        <v>986</v>
      </c>
      <c r="O9" s="45"/>
      <c r="P9" s="46"/>
      <c r="Q9" s="63"/>
      <c r="R9" s="68"/>
    </row>
    <row r="10" spans="1:21" ht="20.100000000000001" customHeight="1" x14ac:dyDescent="0.2">
      <c r="A10" s="75" t="s">
        <v>41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1000</v>
      </c>
      <c r="N10" s="51">
        <v>1037</v>
      </c>
      <c r="O10" s="45"/>
      <c r="P10" s="46"/>
      <c r="Q10" s="63"/>
      <c r="R10" s="68"/>
    </row>
    <row r="11" spans="1:21" ht="20.100000000000001" customHeight="1" thickBot="1" x14ac:dyDescent="0.25">
      <c r="A11" s="75" t="s">
        <v>42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100</v>
      </c>
      <c r="P11" s="53">
        <v>0</v>
      </c>
      <c r="Q11" s="63"/>
      <c r="R11" s="68"/>
    </row>
    <row r="12" spans="1:21" ht="20.100000000000001" customHeight="1" thickBot="1" x14ac:dyDescent="0.25">
      <c r="A12" s="179" t="s">
        <v>13</v>
      </c>
      <c r="B12" s="180"/>
      <c r="C12" s="76">
        <f>SUM(C6:C11)</f>
        <v>22980</v>
      </c>
      <c r="D12" s="77">
        <f>SUM(D6:D11)</f>
        <v>22650</v>
      </c>
      <c r="E12" s="76">
        <f>SUM(E6:E11)</f>
        <v>18330</v>
      </c>
      <c r="F12" s="77">
        <f>SUM(F6:F11)</f>
        <v>18672</v>
      </c>
      <c r="G12" s="78">
        <f>SUM(G6:G11)</f>
        <v>4650</v>
      </c>
      <c r="H12" s="79">
        <f>SUM(H6:H11)</f>
        <v>3978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2000</v>
      </c>
      <c r="N12" s="82">
        <f>SUM(N6:N11)</f>
        <v>2023</v>
      </c>
      <c r="O12" s="83">
        <f>SUM(O6:O11)</f>
        <v>100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14</v>
      </c>
      <c r="B14" s="85"/>
      <c r="C14" s="85"/>
      <c r="D14" s="85"/>
      <c r="F14" s="147" t="s">
        <v>15</v>
      </c>
      <c r="G14" s="148"/>
      <c r="H14" s="121" t="s">
        <v>16</v>
      </c>
      <c r="I14" s="122"/>
      <c r="J14" s="123"/>
      <c r="L14" s="97" t="s">
        <v>17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13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18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19</v>
      </c>
      <c r="B16" s="142"/>
      <c r="C16" s="90">
        <f>G12+K12</f>
        <v>4650</v>
      </c>
      <c r="D16" s="91">
        <f>H12+L12</f>
        <v>3978</v>
      </c>
      <c r="F16" s="188" t="s">
        <v>20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21</v>
      </c>
      <c r="B17" s="144"/>
      <c r="C17" s="94">
        <f>M12+O12</f>
        <v>2100</v>
      </c>
      <c r="D17" s="95">
        <f>N12+P12</f>
        <v>2023</v>
      </c>
      <c r="F17" s="190" t="s">
        <v>22</v>
      </c>
      <c r="G17" s="191"/>
      <c r="H17" s="133"/>
      <c r="I17" s="134"/>
      <c r="J17" s="135"/>
      <c r="L17" s="120" t="s">
        <v>23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24</v>
      </c>
      <c r="B18" s="146"/>
      <c r="C18" s="92">
        <f>C16-C17</f>
        <v>2550</v>
      </c>
      <c r="D18" s="93">
        <f>D16-D17</f>
        <v>1955</v>
      </c>
      <c r="F18" s="151" t="s">
        <v>25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26</v>
      </c>
      <c r="G19" s="205"/>
      <c r="H19" s="127" t="e">
        <f>AVERAGE(H16:J18)</f>
        <v>#DIV/0!</v>
      </c>
      <c r="I19" s="128"/>
      <c r="J19" s="129"/>
      <c r="L19" s="116" t="s">
        <v>27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29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9</v>
      </c>
      <c r="B29" s="156" t="s">
        <v>30</v>
      </c>
      <c r="C29" s="157"/>
      <c r="D29" s="158" t="s">
        <v>31</v>
      </c>
      <c r="E29" s="159"/>
      <c r="F29" s="159"/>
      <c r="G29" s="160"/>
      <c r="H29" s="158" t="s">
        <v>32</v>
      </c>
      <c r="I29" s="160"/>
      <c r="J29" s="159" t="s">
        <v>33</v>
      </c>
      <c r="K29" s="159"/>
      <c r="L29" s="187" t="s">
        <v>6</v>
      </c>
      <c r="M29" s="187"/>
      <c r="N29" s="183" t="s">
        <v>7</v>
      </c>
      <c r="O29" s="184"/>
      <c r="P29" s="60" t="s">
        <v>34</v>
      </c>
    </row>
    <row r="30" spans="1:18" ht="18.75" customHeight="1" thickBot="1" x14ac:dyDescent="0.25">
      <c r="A30" s="61" t="s">
        <v>35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6">L30-N30</f>
        <v>0</v>
      </c>
    </row>
    <row r="31" spans="1:18" ht="18.75" customHeight="1" thickBot="1" x14ac:dyDescent="0.25">
      <c r="A31" s="62" t="s">
        <v>35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6"/>
        <v>0</v>
      </c>
    </row>
    <row r="32" spans="1:18" ht="19.149999999999999" customHeight="1" thickBot="1" x14ac:dyDescent="0.25">
      <c r="A32" s="62" t="s">
        <v>35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5">
      <c r="A33" s="61" t="s">
        <v>35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2" t="s">
        <v>35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2" t="s">
        <v>35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1" t="s">
        <v>35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5">
      <c r="A37" s="62" t="s">
        <v>35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ht="18.75" customHeight="1" x14ac:dyDescent="0.2">
      <c r="A38" s="62" t="s">
        <v>35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2025-05-06T06:40:52Z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