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f5df5b6cee373d/Desktop/ALBIN_LEAVE ME ALONE_ WORKING HERE/ALBINS WORKS STUFF/"/>
    </mc:Choice>
  </mc:AlternateContent>
  <xr:revisionPtr revIDLastSave="0" documentId="8_{F6A01720-A942-4DF4-8AB1-B58C7875C8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<sst xmlns="http://schemas.openxmlformats.org/spreadsheetml/2006/main" count="71" uniqueCount="45">
  <si>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</si>
  <si>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</si>
  <si>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</si>
  <si>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</si>
  <si>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</si>
  <si>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</si>
  <si>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</si>
  <si>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</si>
  <si>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</si>
  <si>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</si>
  <si>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</si>
  <si>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</si>
  <si>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</si>
  <si>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</si>
  <si>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</si>
  <si>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</si>
  <si>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</si>
  <si>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</si>
  <si>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</si>
  <si>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</si>
  <si>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</si>
  <si>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</si>
  <si>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</si>
  <si>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</si>
  <si>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</si>
  <si>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</si>
  <si>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</si>
  <si>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</si>
  <si>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</si>
  <si>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</si>
  <si>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</si>
  <si>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</si>
  <si>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</si>
  <si>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</si>
  <si>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</si>
  <si>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</si>
  <si>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</si>
  <si>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</si>
  <si>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</si>
  <si>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</si>
  <si>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KX-1</t>
  </si>
  <si>
    <t>KX-2</t>
  </si>
  <si>
    <t>DWX-1</t>
  </si>
  <si>
    <t>TX-1</t>
  </si>
  <si>
    <t>ROOF MNTD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</si>
</sst>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179751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8" zoomScaleNormal="55" zoomScaleSheetLayoutView="100" workbookViewId="0">
      <selection activeCell="A24" sqref="A24:P26"/>
    </sheetView>
  </sheetViews>
  <sheetFormatPr defaultColWidth="9.08984375" defaultRowHeight="12.5" x14ac:dyDescent="0.25"/>
  <cols>
    <col min="1" max="1" width="10.54296875" style="1" customWidth="1"/>
    <col min="2" max="2" width="11.90625" style="1" bestFit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/>
      <c r="C6" s="23">
        <v>6000</v>
      </c>
      <c r="D6" s="24">
        <v>5864</v>
      </c>
      <c r="E6" s="23">
        <f t="shared" ref="E6:F7" si="0">C6-G6</f>
        <v>6000</v>
      </c>
      <c r="F6" s="24">
        <f t="shared" si="0"/>
        <v>5864</v>
      </c>
      <c r="G6" s="25">
        <v>0</v>
      </c>
      <c r="H6" s="26">
        <v>0</v>
      </c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/>
      <c r="C7" s="35">
        <v>6000</v>
      </c>
      <c r="D7" s="36">
        <v>6088</v>
      </c>
      <c r="E7" s="35">
        <f t="shared" si="0"/>
        <v>6000</v>
      </c>
      <c r="F7" s="36">
        <f t="shared" si="0"/>
        <v>6088</v>
      </c>
      <c r="G7" s="37">
        <v>0</v>
      </c>
      <c r="H7" s="38">
        <v>0</v>
      </c>
      <c r="I7" s="39">
        <f t="shared" ref="I7:J7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/>
      <c r="C8" s="47"/>
      <c r="D8" s="48"/>
      <c r="E8" s="47" t="s">
        <v>16</v>
      </c>
      <c r="F8" s="48"/>
      <c r="G8" s="41"/>
      <c r="H8" s="42"/>
      <c r="I8" s="49"/>
      <c r="J8" s="42"/>
      <c r="K8" s="37">
        <v>5372</v>
      </c>
      <c r="L8" s="38">
        <v>2576</v>
      </c>
      <c r="M8" s="43"/>
      <c r="N8" s="44"/>
      <c r="O8" s="45"/>
      <c r="P8" s="46"/>
      <c r="Q8" s="54"/>
      <c r="R8" s="68"/>
    </row>
    <row r="9" spans="1:21" ht="20.149999999999999" customHeight="1" x14ac:dyDescent="0.25">
      <c r="A9" s="104" t="s">
        <v>40</v>
      </c>
      <c r="B9" s="75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3597</v>
      </c>
      <c r="N9" s="51">
        <v>3498</v>
      </c>
      <c r="O9" s="45"/>
      <c r="P9" s="46"/>
      <c r="Q9" s="63"/>
      <c r="R9" s="68"/>
    </row>
    <row r="10" spans="1:21" ht="20.149999999999999" customHeight="1" x14ac:dyDescent="0.25">
      <c r="A10" s="75" t="s">
        <v>41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3117</v>
      </c>
      <c r="N10" s="51">
        <v>3287</v>
      </c>
      <c r="O10" s="45"/>
      <c r="P10" s="46"/>
      <c r="Q10" s="63"/>
      <c r="R10" s="68"/>
    </row>
    <row r="11" spans="1:21" ht="20.149999999999999" customHeight="1" x14ac:dyDescent="0.25">
      <c r="A11" s="75" t="s">
        <v>42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600</v>
      </c>
      <c r="N11" s="51">
        <v>278</v>
      </c>
      <c r="O11" s="45"/>
      <c r="P11" s="46"/>
      <c r="Q11" s="63"/>
      <c r="R11" s="68"/>
    </row>
    <row r="12" spans="1:21" ht="20.149999999999999" customHeight="1" thickBot="1" x14ac:dyDescent="0.3">
      <c r="A12" s="75" t="s">
        <v>43</v>
      </c>
      <c r="B12" s="73" t="s">
        <v>44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375</v>
      </c>
      <c r="P12" s="53">
        <v>0</v>
      </c>
      <c r="Q12" s="63"/>
      <c r="R12" s="68"/>
    </row>
    <row r="13" spans="1:21" ht="20.149999999999999" customHeight="1" thickBot="1" x14ac:dyDescent="0.3">
      <c r="A13" s="105" t="s">
        <v>17</v>
      </c>
      <c r="B13" s="106"/>
      <c r="C13" s="76">
        <f t="shared" ref="C13:H13" si="2">SUM(C6:C12)</f>
        <v>12000</v>
      </c>
      <c r="D13" s="77">
        <f t="shared" si="2"/>
        <v>11952</v>
      </c>
      <c r="E13" s="76">
        <f t="shared" si="2"/>
        <v>12000</v>
      </c>
      <c r="F13" s="77">
        <f t="shared" si="2"/>
        <v>11952</v>
      </c>
      <c r="G13" s="78">
        <f t="shared" si="2"/>
        <v>0</v>
      </c>
      <c r="H13" s="79">
        <f t="shared" si="2"/>
        <v>0</v>
      </c>
      <c r="I13" s="80"/>
      <c r="J13" s="81"/>
      <c r="K13" s="78">
        <f t="shared" ref="K13:P13" si="3">SUM(K6:K12)</f>
        <v>5372</v>
      </c>
      <c r="L13" s="79">
        <f t="shared" si="3"/>
        <v>2576</v>
      </c>
      <c r="M13" s="103">
        <f t="shared" si="3"/>
        <v>7314</v>
      </c>
      <c r="N13" s="82">
        <f t="shared" si="3"/>
        <v>7063</v>
      </c>
      <c r="O13" s="83">
        <f t="shared" si="3"/>
        <v>375</v>
      </c>
      <c r="P13" s="84">
        <f t="shared" si="3"/>
        <v>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18</v>
      </c>
      <c r="B15" s="85"/>
      <c r="C15" s="85"/>
      <c r="D15" s="85"/>
      <c r="F15" s="198" t="s">
        <v>19</v>
      </c>
      <c r="G15" s="199"/>
      <c r="H15" s="172" t="s">
        <v>20</v>
      </c>
      <c r="I15" s="173"/>
      <c r="J15" s="174"/>
      <c r="L15" s="97" t="s">
        <v>21</v>
      </c>
      <c r="M15" s="86"/>
      <c r="N15" s="86"/>
      <c r="O15" s="86"/>
      <c r="P15" s="86"/>
      <c r="R15" s="1" t="b">
        <f>T15=U15</f>
        <v>1</v>
      </c>
      <c r="T15" s="1" t="b">
        <f>C19&lt;0</f>
        <v>1</v>
      </c>
      <c r="U15" s="1" t="b">
        <f>D19&lt;0</f>
        <v>1</v>
      </c>
    </row>
    <row r="16" spans="1:21" ht="18.75" customHeight="1" thickBot="1" x14ac:dyDescent="0.3">
      <c r="A16" s="190" t="s">
        <v>17</v>
      </c>
      <c r="B16" s="191"/>
      <c r="C16" s="88" t="s">
        <v>11</v>
      </c>
      <c r="D16" s="89" t="s">
        <v>12</v>
      </c>
      <c r="F16" s="200"/>
      <c r="G16" s="201"/>
      <c r="H16" s="175"/>
      <c r="I16" s="176"/>
      <c r="J16" s="177"/>
      <c r="L16" s="169" t="s">
        <v>22</v>
      </c>
      <c r="M16" s="169"/>
      <c r="N16" s="169"/>
      <c r="O16" s="169"/>
      <c r="P16" s="100">
        <f>IF(R15=TRUE, 1, 0)</f>
        <v>1</v>
      </c>
    </row>
    <row r="17" spans="1:21" ht="18.75" customHeight="1" x14ac:dyDescent="0.35">
      <c r="A17" s="192" t="s">
        <v>23</v>
      </c>
      <c r="B17" s="193"/>
      <c r="C17" s="90">
        <f>G13+K13</f>
        <v>5372</v>
      </c>
      <c r="D17" s="91">
        <f>H13+L13</f>
        <v>2576</v>
      </c>
      <c r="F17" s="121" t="s">
        <v>24</v>
      </c>
      <c r="G17" s="122"/>
      <c r="H17" s="181">
        <v>-6.9000000000000006E-2</v>
      </c>
      <c r="I17" s="182"/>
      <c r="J17" s="183"/>
      <c r="L17" s="170"/>
      <c r="M17" s="170"/>
      <c r="N17" s="170"/>
      <c r="O17" s="170"/>
      <c r="P17" s="102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4">
      <c r="A18" s="194" t="s">
        <v>25</v>
      </c>
      <c r="B18" s="195"/>
      <c r="C18" s="94">
        <f>M13+O13</f>
        <v>7689</v>
      </c>
      <c r="D18" s="95">
        <f>N13+P13</f>
        <v>7063</v>
      </c>
      <c r="F18" s="123" t="s">
        <v>26</v>
      </c>
      <c r="G18" s="124"/>
      <c r="H18" s="184">
        <v>-7.4999999999999997E-2</v>
      </c>
      <c r="I18" s="185"/>
      <c r="J18" s="186"/>
      <c r="L18" s="171" t="s">
        <v>27</v>
      </c>
      <c r="M18" s="171"/>
      <c r="N18" s="171"/>
      <c r="O18" s="171"/>
      <c r="P18" s="101">
        <f>IF(R17=TRUE, 1, 0)</f>
        <v>1</v>
      </c>
    </row>
    <row r="19" spans="1:21" ht="18.75" customHeight="1" thickBot="1" x14ac:dyDescent="0.4">
      <c r="A19" s="196" t="s">
        <v>28</v>
      </c>
      <c r="B19" s="197"/>
      <c r="C19" s="92">
        <f>C17-C18</f>
        <v>-2317</v>
      </c>
      <c r="D19" s="93">
        <f>D17-D18</f>
        <v>-4487</v>
      </c>
      <c r="F19" s="202" t="s">
        <v>29</v>
      </c>
      <c r="G19" s="203"/>
      <c r="H19" s="187">
        <v>-7.9000000000000001E-2</v>
      </c>
      <c r="I19" s="188"/>
      <c r="J19" s="189"/>
      <c r="L19" s="170"/>
      <c r="M19" s="170"/>
      <c r="N19" s="170"/>
      <c r="O19" s="170"/>
      <c r="P19" s="102"/>
      <c r="R19" s="1" t="b">
        <f>AND(H20&gt;=-0.02, H20&lt;=0.02)</f>
        <v>0</v>
      </c>
    </row>
    <row r="20" spans="1:21" ht="16.5" customHeight="1" thickBot="1" x14ac:dyDescent="0.3">
      <c r="F20" s="137" t="s">
        <v>30</v>
      </c>
      <c r="G20" s="138"/>
      <c r="H20" s="178">
        <f>AVERAGE(H17:J19)</f>
        <v>-7.4333333333333348E-2</v>
      </c>
      <c r="I20" s="179"/>
      <c r="J20" s="180"/>
      <c r="L20" s="167" t="s">
        <v>31</v>
      </c>
      <c r="M20" s="167"/>
      <c r="N20" s="167"/>
      <c r="O20" s="167"/>
      <c r="P20" s="96">
        <f>IF(R19=TRUE, 1, 0)</f>
        <v>0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7"/>
      <c r="M21" s="167"/>
      <c r="N21" s="167"/>
      <c r="O21" s="167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9"/>
    </row>
    <row r="25" spans="1:21" ht="20.149999999999999" customHeight="1" x14ac:dyDescent="0.25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  <c r="Q25" s="69"/>
    </row>
    <row r="26" spans="1:21" ht="20.149999999999999" customHeight="1" thickBot="1" x14ac:dyDescent="0.3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34" t="s">
        <v>33</v>
      </c>
      <c r="B29" s="135"/>
      <c r="C29" s="135"/>
      <c r="D29" s="135"/>
      <c r="E29" s="135"/>
      <c r="F29" s="136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5" customHeight="1" thickBot="1" x14ac:dyDescent="0.3">
      <c r="A30" s="5" t="s">
        <v>9</v>
      </c>
      <c r="B30" s="160" t="s">
        <v>34</v>
      </c>
      <c r="C30" s="161"/>
      <c r="D30" s="115" t="s">
        <v>35</v>
      </c>
      <c r="E30" s="117"/>
      <c r="F30" s="117"/>
      <c r="G30" s="116"/>
      <c r="H30" s="115" t="s">
        <v>36</v>
      </c>
      <c r="I30" s="116"/>
      <c r="J30" s="117" t="s">
        <v>37</v>
      </c>
      <c r="K30" s="117"/>
      <c r="L30" s="118" t="s">
        <v>6</v>
      </c>
      <c r="M30" s="118"/>
      <c r="N30" s="111" t="s">
        <v>7</v>
      </c>
      <c r="O30" s="112"/>
      <c r="P30" s="60" t="s">
        <v>38</v>
      </c>
    </row>
    <row r="31" spans="1:21" ht="18.75" customHeight="1" thickBot="1" x14ac:dyDescent="0.3">
      <c r="A31" s="61" t="s">
        <v>39</v>
      </c>
      <c r="B31" s="158"/>
      <c r="C31" s="159"/>
      <c r="D31" s="150"/>
      <c r="E31" s="164"/>
      <c r="F31" s="164"/>
      <c r="G31" s="151"/>
      <c r="H31" s="150"/>
      <c r="I31" s="151"/>
      <c r="J31" s="152"/>
      <c r="K31" s="153"/>
      <c r="L31" s="109"/>
      <c r="M31" s="110"/>
      <c r="N31" s="113"/>
      <c r="O31" s="114"/>
      <c r="P31" s="59">
        <f t="shared" ref="P31:P39" si="4">L31-N31</f>
        <v>0</v>
      </c>
    </row>
    <row r="32" spans="1:21" ht="18.75" customHeight="1" thickBot="1" x14ac:dyDescent="0.3">
      <c r="A32" s="62" t="s">
        <v>39</v>
      </c>
      <c r="B32" s="157"/>
      <c r="C32" s="157"/>
      <c r="D32" s="119"/>
      <c r="E32" s="156"/>
      <c r="F32" s="156"/>
      <c r="G32" s="120"/>
      <c r="H32" s="119"/>
      <c r="I32" s="120"/>
      <c r="J32" s="107"/>
      <c r="K32" s="108"/>
      <c r="L32" s="109"/>
      <c r="M32" s="110"/>
      <c r="N32" s="113"/>
      <c r="O32" s="114"/>
      <c r="P32" s="59">
        <f t="shared" si="4"/>
        <v>0</v>
      </c>
    </row>
    <row r="33" spans="1:16" ht="19.25" customHeight="1" thickBot="1" x14ac:dyDescent="0.3">
      <c r="A33" s="62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49"/>
      <c r="L33" s="154"/>
      <c r="M33" s="155"/>
      <c r="N33" s="165"/>
      <c r="O33" s="166"/>
      <c r="P33" s="59">
        <f t="shared" si="4"/>
        <v>0</v>
      </c>
    </row>
    <row r="34" spans="1:16" ht="19.5" customHeight="1" thickBot="1" x14ac:dyDescent="0.3">
      <c r="A34" s="61" t="s">
        <v>39</v>
      </c>
      <c r="B34" s="204"/>
      <c r="C34" s="205"/>
      <c r="D34" s="162"/>
      <c r="E34" s="206"/>
      <c r="F34" s="206"/>
      <c r="G34" s="163"/>
      <c r="H34" s="162"/>
      <c r="I34" s="163"/>
      <c r="J34" s="162"/>
      <c r="K34" s="163"/>
      <c r="L34" s="154"/>
      <c r="M34" s="155"/>
      <c r="N34" s="165"/>
      <c r="O34" s="166"/>
      <c r="P34" s="59">
        <f t="shared" si="4"/>
        <v>0</v>
      </c>
    </row>
    <row r="35" spans="1:16" ht="19.5" customHeight="1" thickBot="1" x14ac:dyDescent="0.3">
      <c r="A35" s="62" t="s">
        <v>39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9">
        <f t="shared" si="4"/>
        <v>0</v>
      </c>
    </row>
    <row r="36" spans="1:16" ht="19.5" customHeight="1" thickBot="1" x14ac:dyDescent="0.3">
      <c r="A36" s="62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9">
        <f t="shared" si="4"/>
        <v>0</v>
      </c>
    </row>
    <row r="37" spans="1:16" ht="19.5" customHeight="1" thickBot="1" x14ac:dyDescent="0.3">
      <c r="A37" s="61" t="s">
        <v>39</v>
      </c>
      <c r="B37" s="204"/>
      <c r="C37" s="205"/>
      <c r="D37" s="162"/>
      <c r="E37" s="206"/>
      <c r="F37" s="206"/>
      <c r="G37" s="163"/>
      <c r="H37" s="162"/>
      <c r="I37" s="163"/>
      <c r="J37" s="162"/>
      <c r="K37" s="163"/>
      <c r="L37" s="154"/>
      <c r="M37" s="155"/>
      <c r="N37" s="165"/>
      <c r="O37" s="166"/>
      <c r="P37" s="59">
        <f t="shared" si="4"/>
        <v>0</v>
      </c>
    </row>
    <row r="38" spans="1:16" ht="19.5" customHeight="1" thickBot="1" x14ac:dyDescent="0.3">
      <c r="A38" s="62" t="s">
        <v>39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9">
        <f t="shared" si="4"/>
        <v>0</v>
      </c>
    </row>
    <row r="39" spans="1:16" ht="18.75" customHeight="1" x14ac:dyDescent="0.25">
      <c r="A39" s="62" t="s">
        <v>39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59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38D57C02-44D1-4FDF-ACF5-0AC80291A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dcterms:created xsi:type="dcterms:W3CDTF">2015-11-16T19:09:52Z</dcterms:created>
  <dcterms:modified xsi:type="dcterms:W3CDTF">2023-09-20T17:28:02Z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