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61A930B9-25EE-4E8D-BD94-D55304F236ED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<sst xmlns="http://schemas.openxmlformats.org/spreadsheetml/2006/main" count="82" uniqueCount="56">
  <si>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</si>
  <si>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</si>
  <si>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</si>
  <si>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</si>
  <si>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</si>
  <si>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</si>
  <si>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</si>
  <si>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</si>
  <si>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</si>
  <si>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</si>
  <si>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</si>
  <si>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</si>
  <si>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</si>
  <si>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</si>
  <si>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</si>
  <si>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</si>
  <si>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</si>
  <si>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</si>
  <si>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</si>
  <si>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</si>
  <si>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</si>
  <si>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</si>
  <si>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</si>
  <si>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</si>
  <si>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</si>
  <si>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</si>
  <si>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</si>
  <si>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</si>
  <si>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</si>
  <si>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</si>
  <si>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</si>
  <si>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</si>
  <si>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</si>
  <si>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</si>
  <si>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</si>
  <si>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</si>
  <si>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</si>
  <si>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</si>
  <si>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</si>
  <si>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</si>
  <si>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</si>
  <si>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</si>
  <si>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</si>
  <si>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</si>
  <si>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</si>
  <si>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</si>
  <si>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BAR/BAR DINING</t>
  </si>
  <si>
    <t>KITCHEN</t>
  </si>
  <si>
    <t>WAITING &amp; DINING</t>
  </si>
  <si>
    <t>HOOD 1</t>
  </si>
  <si>
    <t>HOOD 2</t>
  </si>
  <si>
    <t>HOOD 3</t>
  </si>
  <si>
    <t>HOOD 4</t>
  </si>
  <si>
    <t>HOOD SUPPLY</t>
  </si>
  <si>
    <t>RESTROOM</t>
  </si>
  <si>
    <t xml:space="preserve">Strong winds when testing building pressure disrupted the readings being taken at exterior doors. After taking multiple readings building pressure averaged out to +0.0085" when comparing all equipment on, to all equipment off.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</si>
</sst>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608376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7" zoomScale="90" zoomScaleNormal="55" zoomScaleSheetLayoutView="90" workbookViewId="0">
      <selection activeCell="L10" sqref="L10"/>
    </sheetView>
  </sheetViews>
  <sheetFormatPr defaultColWidth="9.140625" defaultRowHeight="12.75" x14ac:dyDescent="0.2"/>
  <cols>
    <col min="1" max="1" width="10.5703125" style="1" customWidth="1"/>
    <col min="2" max="2" width="16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63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">
      <c r="A6" s="73" t="s">
        <v>13</v>
      </c>
      <c r="B6" s="71" t="s">
        <v>46</v>
      </c>
      <c r="C6" s="23">
        <v>4400</v>
      </c>
      <c r="D6" s="24">
        <v>4441</v>
      </c>
      <c r="E6" s="23">
        <f t="shared" ref="E6:F7" si="0">C6-G6</f>
        <v>3350</v>
      </c>
      <c r="F6" s="24">
        <f t="shared" si="0"/>
        <v>3341</v>
      </c>
      <c r="G6" s="25">
        <v>1050</v>
      </c>
      <c r="H6" s="26">
        <v>1100</v>
      </c>
      <c r="I6" s="27">
        <f>G6/C6</f>
        <v>0.23863636363636365</v>
      </c>
      <c r="J6" s="28">
        <f>H6/D6</f>
        <v>0.24769196126998425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14</v>
      </c>
      <c r="B7" s="72" t="s">
        <v>48</v>
      </c>
      <c r="C7" s="35">
        <v>4400</v>
      </c>
      <c r="D7" s="36">
        <v>4593</v>
      </c>
      <c r="E7" s="35">
        <f t="shared" si="0"/>
        <v>3350</v>
      </c>
      <c r="F7" s="36">
        <f t="shared" si="0"/>
        <v>3583</v>
      </c>
      <c r="G7" s="37">
        <v>1050</v>
      </c>
      <c r="H7" s="38">
        <v>1010</v>
      </c>
      <c r="I7" s="39">
        <f t="shared" ref="I7:J7" si="1">G7/C7</f>
        <v>0.23863636363636365</v>
      </c>
      <c r="J7" s="40">
        <f t="shared" si="1"/>
        <v>0.21989984759416503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15</v>
      </c>
      <c r="B8" s="72" t="s">
        <v>47</v>
      </c>
      <c r="C8" s="35">
        <v>4400</v>
      </c>
      <c r="D8" s="36">
        <v>4351</v>
      </c>
      <c r="E8" s="35">
        <f t="shared" ref="E8" si="2">C8-G8</f>
        <v>3375</v>
      </c>
      <c r="F8" s="36">
        <f t="shared" ref="F8" si="3">D8-H8</f>
        <v>3321</v>
      </c>
      <c r="G8" s="37">
        <v>1025</v>
      </c>
      <c r="H8" s="38">
        <v>1030</v>
      </c>
      <c r="I8" s="39">
        <f t="shared" ref="I8" si="4">G8/C8</f>
        <v>0.23295454545454544</v>
      </c>
      <c r="J8" s="40">
        <f t="shared" ref="J8" si="5">H8/D8</f>
        <v>0.23672718915191909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">
      <c r="A9" s="74" t="s">
        <v>16</v>
      </c>
      <c r="B9" s="72" t="s">
        <v>53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4880</v>
      </c>
      <c r="L9" s="38">
        <v>4750</v>
      </c>
      <c r="M9" s="43"/>
      <c r="N9" s="44"/>
      <c r="O9" s="45"/>
      <c r="P9" s="46"/>
      <c r="Q9" s="53"/>
      <c r="R9" s="67"/>
    </row>
    <row r="10" spans="1:18" ht="20.100000000000001" customHeight="1" x14ac:dyDescent="0.2">
      <c r="A10" s="74" t="s">
        <v>18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2415</v>
      </c>
      <c r="N10" s="51">
        <v>2373</v>
      </c>
      <c r="O10" s="45"/>
      <c r="P10" s="46"/>
      <c r="Q10" s="62"/>
      <c r="R10" s="67"/>
    </row>
    <row r="11" spans="1:18" ht="20.100000000000001" customHeight="1" x14ac:dyDescent="0.2">
      <c r="A11" s="74" t="s">
        <v>19</v>
      </c>
      <c r="B11" s="72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1915</v>
      </c>
      <c r="N11" s="51">
        <v>1872</v>
      </c>
      <c r="O11" s="45"/>
      <c r="P11" s="46"/>
      <c r="Q11" s="62"/>
      <c r="R11" s="67"/>
    </row>
    <row r="12" spans="1:18" ht="20.100000000000001" customHeight="1" x14ac:dyDescent="0.2">
      <c r="A12" s="74" t="s">
        <v>20</v>
      </c>
      <c r="B12" s="72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>
        <v>1476</v>
      </c>
      <c r="O12" s="45"/>
      <c r="P12" s="46"/>
      <c r="Q12" s="62"/>
      <c r="R12" s="67"/>
    </row>
    <row r="13" spans="1:18" ht="20.100000000000001" customHeight="1" x14ac:dyDescent="0.2">
      <c r="A13" s="74" t="s">
        <v>21</v>
      </c>
      <c r="B13" s="72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>
        <v>1068</v>
      </c>
      <c r="O13" s="45"/>
      <c r="P13" s="46"/>
      <c r="Q13" s="62"/>
      <c r="R13" s="67"/>
    </row>
    <row r="14" spans="1:18" ht="20.100000000000001" customHeight="1" thickBot="1" x14ac:dyDescent="0.25">
      <c r="A14" s="74" t="s">
        <v>22</v>
      </c>
      <c r="B14" s="72" t="s">
        <v>54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450</v>
      </c>
      <c r="P14" s="50">
        <v>439</v>
      </c>
      <c r="Q14" s="62"/>
      <c r="R14" s="67"/>
    </row>
    <row r="15" spans="1:18" ht="20.100000000000001" customHeight="1" thickBot="1" x14ac:dyDescent="0.25">
      <c r="A15" s="103" t="s">
        <v>23</v>
      </c>
      <c r="B15" s="104"/>
      <c r="C15" s="75">
        <f t="shared" ref="C15:H15" si="6">SUM(C6:C14)</f>
        <v>13200</v>
      </c>
      <c r="D15" s="76">
        <f t="shared" si="6"/>
        <v>13385</v>
      </c>
      <c r="E15" s="75">
        <f t="shared" si="6"/>
        <v>10075</v>
      </c>
      <c r="F15" s="76">
        <f t="shared" si="6"/>
        <v>10245</v>
      </c>
      <c r="G15" s="77">
        <f t="shared" si="6"/>
        <v>3125</v>
      </c>
      <c r="H15" s="78">
        <f t="shared" si="6"/>
        <v>3140</v>
      </c>
      <c r="I15" s="79"/>
      <c r="J15" s="80"/>
      <c r="K15" s="77">
        <f t="shared" ref="K15:P15" si="7">SUM(K6:K14)</f>
        <v>4880</v>
      </c>
      <c r="L15" s="78">
        <f t="shared" si="7"/>
        <v>4750</v>
      </c>
      <c r="M15" s="102">
        <f t="shared" si="7"/>
        <v>6860</v>
      </c>
      <c r="N15" s="81">
        <f t="shared" si="7"/>
        <v>6789</v>
      </c>
      <c r="O15" s="82">
        <f t="shared" si="7"/>
        <v>450</v>
      </c>
      <c r="P15" s="83">
        <f t="shared" si="7"/>
        <v>439</v>
      </c>
      <c r="Q15" s="53"/>
      <c r="R15" s="67"/>
    </row>
    <row r="16" spans="1:18" ht="20.100000000000001" customHeight="1" thickBot="1" x14ac:dyDescent="0.25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25">
      <c r="A17" s="97" t="s">
        <v>24</v>
      </c>
      <c r="B17" s="84"/>
      <c r="C17" s="84"/>
      <c r="D17" s="84"/>
      <c r="F17" s="196" t="s">
        <v>25</v>
      </c>
      <c r="G17" s="197"/>
      <c r="H17" s="170" t="s">
        <v>26</v>
      </c>
      <c r="I17" s="171"/>
      <c r="J17" s="172"/>
      <c r="L17" s="96" t="s">
        <v>27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88" t="s">
        <v>23</v>
      </c>
      <c r="B18" s="189"/>
      <c r="C18" s="87" t="s">
        <v>11</v>
      </c>
      <c r="D18" s="88" t="s">
        <v>12</v>
      </c>
      <c r="F18" s="198"/>
      <c r="G18" s="199"/>
      <c r="H18" s="173"/>
      <c r="I18" s="174"/>
      <c r="J18" s="175"/>
      <c r="L18" s="167" t="s">
        <v>28</v>
      </c>
      <c r="M18" s="167"/>
      <c r="N18" s="167"/>
      <c r="O18" s="167"/>
      <c r="P18" s="99">
        <f>IF(R17=TRUE, 1, 0)</f>
        <v>1</v>
      </c>
    </row>
    <row r="19" spans="1:21" ht="18.75" customHeight="1" x14ac:dyDescent="0.2">
      <c r="A19" s="190" t="s">
        <v>29</v>
      </c>
      <c r="B19" s="191"/>
      <c r="C19" s="89">
        <f>G15+K15</f>
        <v>8005</v>
      </c>
      <c r="D19" s="90">
        <f>H15+L15</f>
        <v>7890</v>
      </c>
      <c r="F19" s="119" t="s">
        <v>30</v>
      </c>
      <c r="G19" s="120"/>
      <c r="H19" s="179">
        <v>8.5000000000000006E-3</v>
      </c>
      <c r="I19" s="180"/>
      <c r="J19" s="181"/>
      <c r="L19" s="168"/>
      <c r="M19" s="168"/>
      <c r="N19" s="168"/>
      <c r="O19" s="168"/>
      <c r="P19" s="101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5">
      <c r="A20" s="192" t="s">
        <v>31</v>
      </c>
      <c r="B20" s="193"/>
      <c r="C20" s="93">
        <f>M15+O15</f>
        <v>7310</v>
      </c>
      <c r="D20" s="94">
        <f>N15+P15</f>
        <v>7228</v>
      </c>
      <c r="F20" s="121" t="s">
        <v>32</v>
      </c>
      <c r="G20" s="122"/>
      <c r="H20" s="182"/>
      <c r="I20" s="183"/>
      <c r="J20" s="184"/>
      <c r="L20" s="169" t="s">
        <v>33</v>
      </c>
      <c r="M20" s="169"/>
      <c r="N20" s="169"/>
      <c r="O20" s="169"/>
      <c r="P20" s="100">
        <f>IF(R19=TRUE, 1, 0)</f>
        <v>1</v>
      </c>
    </row>
    <row r="21" spans="1:21" ht="18.75" customHeight="1" thickBot="1" x14ac:dyDescent="0.3">
      <c r="A21" s="194" t="s">
        <v>34</v>
      </c>
      <c r="B21" s="195"/>
      <c r="C21" s="91">
        <f>C19-C20</f>
        <v>695</v>
      </c>
      <c r="D21" s="92">
        <f>D19-D20</f>
        <v>662</v>
      </c>
      <c r="F21" s="200" t="s">
        <v>35</v>
      </c>
      <c r="G21" s="201"/>
      <c r="H21" s="185"/>
      <c r="I21" s="186"/>
      <c r="J21" s="187"/>
      <c r="L21" s="168"/>
      <c r="M21" s="168"/>
      <c r="N21" s="168"/>
      <c r="O21" s="168"/>
      <c r="P21" s="101"/>
      <c r="R21" s="1" t="b">
        <f>AND(H22&gt;=-0.02, H22&lt;=0.02)</f>
        <v>1</v>
      </c>
    </row>
    <row r="22" spans="1:21" ht="16.5" customHeight="1" thickBot="1" x14ac:dyDescent="0.25">
      <c r="F22" s="135" t="s">
        <v>36</v>
      </c>
      <c r="G22" s="136"/>
      <c r="H22" s="176">
        <f>AVERAGE(H19:J21)</f>
        <v>8.5000000000000006E-3</v>
      </c>
      <c r="I22" s="177"/>
      <c r="J22" s="178"/>
      <c r="L22" s="165" t="s">
        <v>37</v>
      </c>
      <c r="M22" s="165"/>
      <c r="N22" s="165"/>
      <c r="O22" s="165"/>
      <c r="P22" s="95">
        <f>IF(R21=TRUE, 1, 0)</f>
        <v>1</v>
      </c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65"/>
      <c r="M23" s="165"/>
      <c r="N23" s="165"/>
      <c r="O23" s="165"/>
      <c r="P23" s="98"/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25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23" t="s">
        <v>55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/>
      <c r="Q26" s="68"/>
    </row>
    <row r="27" spans="1:21" ht="20.100000000000001" customHeight="1" x14ac:dyDescent="0.2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8"/>
      <c r="Q27" s="68"/>
    </row>
    <row r="28" spans="1:21" ht="20.100000000000001" customHeight="1" thickBot="1" x14ac:dyDescent="0.25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132" t="s">
        <v>39</v>
      </c>
      <c r="B31" s="133"/>
      <c r="C31" s="133"/>
      <c r="D31" s="133"/>
      <c r="E31" s="133"/>
      <c r="F31" s="134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149999999999999" customHeight="1" thickBot="1" x14ac:dyDescent="0.25">
      <c r="A32" s="5" t="s">
        <v>9</v>
      </c>
      <c r="B32" s="158" t="s">
        <v>40</v>
      </c>
      <c r="C32" s="159"/>
      <c r="D32" s="113" t="s">
        <v>41</v>
      </c>
      <c r="E32" s="115"/>
      <c r="F32" s="115"/>
      <c r="G32" s="114"/>
      <c r="H32" s="113" t="s">
        <v>42</v>
      </c>
      <c r="I32" s="114"/>
      <c r="J32" s="115" t="s">
        <v>43</v>
      </c>
      <c r="K32" s="115"/>
      <c r="L32" s="116" t="s">
        <v>6</v>
      </c>
      <c r="M32" s="116"/>
      <c r="N32" s="109" t="s">
        <v>7</v>
      </c>
      <c r="O32" s="110"/>
      <c r="P32" s="59" t="s">
        <v>44</v>
      </c>
    </row>
    <row r="33" spans="1:16" ht="18.75" customHeight="1" thickBot="1" x14ac:dyDescent="0.25">
      <c r="A33" s="60" t="s">
        <v>45</v>
      </c>
      <c r="B33" s="156"/>
      <c r="C33" s="157"/>
      <c r="D33" s="148"/>
      <c r="E33" s="162"/>
      <c r="F33" s="162"/>
      <c r="G33" s="149"/>
      <c r="H33" s="148"/>
      <c r="I33" s="149"/>
      <c r="J33" s="150"/>
      <c r="K33" s="151"/>
      <c r="L33" s="107"/>
      <c r="M33" s="108"/>
      <c r="N33" s="111"/>
      <c r="O33" s="112"/>
      <c r="P33" s="58">
        <f t="shared" ref="P33:P41" si="8">L33-N33</f>
        <v>0</v>
      </c>
    </row>
    <row r="34" spans="1:16" ht="18.75" customHeight="1" thickBot="1" x14ac:dyDescent="0.25">
      <c r="A34" s="61" t="s">
        <v>45</v>
      </c>
      <c r="B34" s="155"/>
      <c r="C34" s="155"/>
      <c r="D34" s="117"/>
      <c r="E34" s="154"/>
      <c r="F34" s="154"/>
      <c r="G34" s="118"/>
      <c r="H34" s="117"/>
      <c r="I34" s="118"/>
      <c r="J34" s="105"/>
      <c r="K34" s="106"/>
      <c r="L34" s="107"/>
      <c r="M34" s="108"/>
      <c r="N34" s="111"/>
      <c r="O34" s="112"/>
      <c r="P34" s="58">
        <f t="shared" si="8"/>
        <v>0</v>
      </c>
    </row>
    <row r="35" spans="1:16" ht="19.149999999999999" customHeight="1" thickBot="1" x14ac:dyDescent="0.25">
      <c r="A35" s="61" t="s">
        <v>45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47"/>
      <c r="L35" s="152"/>
      <c r="M35" s="153"/>
      <c r="N35" s="163"/>
      <c r="O35" s="164"/>
      <c r="P35" s="58">
        <f t="shared" si="8"/>
        <v>0</v>
      </c>
    </row>
    <row r="36" spans="1:16" ht="19.5" customHeight="1" thickBot="1" x14ac:dyDescent="0.25">
      <c r="A36" s="60" t="s">
        <v>45</v>
      </c>
      <c r="B36" s="202"/>
      <c r="C36" s="203"/>
      <c r="D36" s="160"/>
      <c r="E36" s="204"/>
      <c r="F36" s="204"/>
      <c r="G36" s="161"/>
      <c r="H36" s="160"/>
      <c r="I36" s="161"/>
      <c r="J36" s="160"/>
      <c r="K36" s="161"/>
      <c r="L36" s="152"/>
      <c r="M36" s="153"/>
      <c r="N36" s="163"/>
      <c r="O36" s="164"/>
      <c r="P36" s="58">
        <f t="shared" si="8"/>
        <v>0</v>
      </c>
    </row>
    <row r="37" spans="1:16" ht="19.5" customHeight="1" thickBot="1" x14ac:dyDescent="0.25">
      <c r="A37" s="61" t="s">
        <v>45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8"/>
        <v>0</v>
      </c>
    </row>
    <row r="38" spans="1:16" ht="19.5" customHeight="1" thickBot="1" x14ac:dyDescent="0.25">
      <c r="A38" s="61" t="s">
        <v>45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8"/>
        <v>0</v>
      </c>
    </row>
    <row r="39" spans="1:16" ht="19.5" customHeight="1" thickBot="1" x14ac:dyDescent="0.25">
      <c r="A39" s="60" t="s">
        <v>45</v>
      </c>
      <c r="B39" s="202"/>
      <c r="C39" s="203"/>
      <c r="D39" s="160"/>
      <c r="E39" s="204"/>
      <c r="F39" s="204"/>
      <c r="G39" s="161"/>
      <c r="H39" s="160"/>
      <c r="I39" s="161"/>
      <c r="J39" s="160"/>
      <c r="K39" s="161"/>
      <c r="L39" s="152"/>
      <c r="M39" s="153"/>
      <c r="N39" s="163"/>
      <c r="O39" s="164"/>
      <c r="P39" s="58">
        <f t="shared" si="8"/>
        <v>0</v>
      </c>
    </row>
    <row r="40" spans="1:16" ht="19.5" customHeight="1" thickBot="1" x14ac:dyDescent="0.25">
      <c r="A40" s="61" t="s">
        <v>45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8"/>
        <v>0</v>
      </c>
    </row>
    <row r="41" spans="1:16" ht="18.75" customHeight="1" x14ac:dyDescent="0.2">
      <c r="A41" s="61" t="s">
        <v>45</v>
      </c>
      <c r="B41" s="160"/>
      <c r="C41" s="161"/>
      <c r="D41" s="117"/>
      <c r="E41" s="154"/>
      <c r="F41" s="154"/>
      <c r="G41" s="118"/>
      <c r="H41" s="117"/>
      <c r="I41" s="118"/>
      <c r="J41" s="117"/>
      <c r="K41" s="118"/>
      <c r="L41" s="152"/>
      <c r="M41" s="153"/>
      <c r="N41" s="163"/>
      <c r="O41" s="164"/>
      <c r="P41" s="58">
        <f t="shared" si="8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3e5f4dc7-86db-493c-83c7-3c7665976394"/>
    <ds:schemaRef ds:uri="http://schemas.microsoft.com/office/infopath/2007/PartnerControls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B8E6B0E0-2FA9-40C6-BCA2-F2FBE6E9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2026-01-19T17:51:02Z</cp:lastPrinted>
  <dcterms:created xsi:type="dcterms:W3CDTF">2015-11-16T19:09:52Z</dcterms:created>
  <dcterms:modified xsi:type="dcterms:W3CDTF">2026-01-19T17:51:11Z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