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F329E2E7-BB2B-4E1D-B6B3-A4AA26EB798E}" xr6:coauthVersionLast="47" xr6:coauthVersionMax="47" xr10:uidLastSave="{00000000-0000-0000-0000-000000000000}"/>
  <bookViews>
    <workbookView xWindow="4908" yWindow="1284" windowWidth="12804" windowHeight="9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<sst xmlns="http://schemas.openxmlformats.org/spreadsheetml/2006/main" count="71" uniqueCount="44">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</sst>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N12" sqref="N12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35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29</v>
      </c>
      <c r="J4" s="137"/>
      <c r="K4" s="142" t="s">
        <v>3</v>
      </c>
      <c r="L4" s="143"/>
      <c r="M4" s="140" t="s">
        <v>4</v>
      </c>
      <c r="N4" s="141"/>
      <c r="O4" s="140" t="s">
        <v>40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/>
      <c r="C6" s="23"/>
      <c r="D6" s="24">
        <v>1892</v>
      </c>
      <c r="E6" s="23">
        <f t="shared" ref="E6:F7" si="0">C6-G6</f>
        <v>0</v>
      </c>
      <c r="F6" s="24">
        <f t="shared" si="0"/>
        <v>1522</v>
      </c>
      <c r="G6" s="25"/>
      <c r="H6" s="26">
        <v>370</v>
      </c>
      <c r="I6" s="27" t="e">
        <f>G6/C6</f>
        <v>#DIV/0!</v>
      </c>
      <c r="J6" s="28">
        <f>H6/D6</f>
        <v>0.19556025369978858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/>
      <c r="C7" s="35"/>
      <c r="D7" s="36">
        <v>2281</v>
      </c>
      <c r="E7" s="35">
        <f t="shared" si="0"/>
        <v>0</v>
      </c>
      <c r="F7" s="36">
        <f t="shared" si="0"/>
        <v>1807</v>
      </c>
      <c r="G7" s="37"/>
      <c r="H7" s="38">
        <v>474</v>
      </c>
      <c r="I7" s="39" t="e">
        <f t="shared" ref="I7:J7" si="1">G7/C7</f>
        <v>#DIV/0!</v>
      </c>
      <c r="J7" s="40">
        <f t="shared" si="1"/>
        <v>0.20780359491451117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11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1134</v>
      </c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3062</v>
      </c>
      <c r="O9" s="45"/>
      <c r="P9" s="46"/>
      <c r="Q9" s="61"/>
      <c r="R9" s="66"/>
    </row>
    <row r="10" spans="1:21" ht="20.100000000000001" customHeight="1" x14ac:dyDescent="0.25">
      <c r="A10" s="73" t="s">
        <v>42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 t="s">
        <v>43</v>
      </c>
      <c r="O10" s="45"/>
      <c r="P10" s="46"/>
      <c r="Q10" s="61"/>
      <c r="R10" s="66"/>
    </row>
    <row r="11" spans="1:21" ht="20.100000000000001" customHeight="1" thickBot="1" x14ac:dyDescent="0.3">
      <c r="A11" s="73" t="s">
        <v>28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 t="s">
        <v>43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30</v>
      </c>
      <c r="B12" s="103"/>
      <c r="C12" s="74">
        <f t="shared" ref="C12:H12" si="2">SUM(C6:C11)</f>
        <v>0</v>
      </c>
      <c r="D12" s="75">
        <f t="shared" si="2"/>
        <v>4173</v>
      </c>
      <c r="E12" s="74">
        <f t="shared" si="2"/>
        <v>0</v>
      </c>
      <c r="F12" s="75">
        <f t="shared" si="2"/>
        <v>3329</v>
      </c>
      <c r="G12" s="76">
        <f t="shared" si="2"/>
        <v>0</v>
      </c>
      <c r="H12" s="77">
        <f t="shared" si="2"/>
        <v>844</v>
      </c>
      <c r="I12" s="78"/>
      <c r="J12" s="79"/>
      <c r="K12" s="76">
        <f t="shared" ref="K12:P12" si="3">SUM(K6:K11)</f>
        <v>0</v>
      </c>
      <c r="L12" s="77">
        <f t="shared" si="3"/>
        <v>1134</v>
      </c>
      <c r="M12" s="101">
        <f t="shared" si="3"/>
        <v>0</v>
      </c>
      <c r="N12" s="80">
        <f t="shared" si="3"/>
        <v>3062</v>
      </c>
      <c r="O12" s="81">
        <f t="shared" si="3"/>
        <v>0</v>
      </c>
      <c r="P12" s="82">
        <f t="shared" si="3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31</v>
      </c>
      <c r="B14" s="83"/>
      <c r="C14" s="83"/>
      <c r="D14" s="83"/>
      <c r="F14" s="195" t="s">
        <v>12</v>
      </c>
      <c r="G14" s="196"/>
      <c r="H14" s="169" t="s">
        <v>34</v>
      </c>
      <c r="I14" s="170"/>
      <c r="J14" s="171"/>
      <c r="L14" s="95" t="s">
        <v>36</v>
      </c>
      <c r="M14" s="84"/>
      <c r="N14" s="84"/>
      <c r="O14" s="84"/>
      <c r="P14" s="84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187" t="s">
        <v>30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39</v>
      </c>
      <c r="M15" s="166"/>
      <c r="N15" s="166"/>
      <c r="O15" s="166"/>
      <c r="P15" s="98">
        <f>IF(R14=TRUE, 1, 0)</f>
        <v>0</v>
      </c>
    </row>
    <row r="16" spans="1:21" ht="18.75" customHeight="1" x14ac:dyDescent="0.25">
      <c r="A16" s="189" t="s">
        <v>33</v>
      </c>
      <c r="B16" s="190"/>
      <c r="C16" s="88">
        <f>G12+K12</f>
        <v>0</v>
      </c>
      <c r="D16" s="89">
        <f>H12+L12</f>
        <v>1978</v>
      </c>
      <c r="F16" s="118" t="s">
        <v>13</v>
      </c>
      <c r="G16" s="119"/>
      <c r="H16" s="178">
        <v>-1.6899999999999998E-2</v>
      </c>
      <c r="I16" s="179"/>
      <c r="J16" s="180"/>
      <c r="L16" s="167"/>
      <c r="M16" s="167"/>
      <c r="N16" s="167"/>
      <c r="O16" s="167"/>
      <c r="P16" s="100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3">
      <c r="A17" s="191" t="s">
        <v>32</v>
      </c>
      <c r="B17" s="192"/>
      <c r="C17" s="92">
        <f>M12+O12</f>
        <v>0</v>
      </c>
      <c r="D17" s="93">
        <f>N12+P12</f>
        <v>3062</v>
      </c>
      <c r="F17" s="120" t="s">
        <v>14</v>
      </c>
      <c r="G17" s="121"/>
      <c r="H17" s="181"/>
      <c r="I17" s="182"/>
      <c r="J17" s="183"/>
      <c r="L17" s="168" t="s">
        <v>37</v>
      </c>
      <c r="M17" s="168"/>
      <c r="N17" s="168"/>
      <c r="O17" s="168"/>
      <c r="P17" s="99">
        <f>IF(R16=TRUE, 1, 0)</f>
        <v>1</v>
      </c>
    </row>
    <row r="18" spans="1:18" ht="18.75" customHeight="1" thickBot="1" x14ac:dyDescent="0.35">
      <c r="A18" s="193" t="s">
        <v>18</v>
      </c>
      <c r="B18" s="194"/>
      <c r="C18" s="90">
        <f>C16-C17</f>
        <v>0</v>
      </c>
      <c r="D18" s="91">
        <f>D16-D17</f>
        <v>-1084</v>
      </c>
      <c r="F18" s="199" t="s">
        <v>15</v>
      </c>
      <c r="G18" s="200"/>
      <c r="H18" s="184">
        <v>-2.07E-2</v>
      </c>
      <c r="I18" s="185"/>
      <c r="J18" s="186"/>
      <c r="L18" s="167"/>
      <c r="M18" s="167"/>
      <c r="N18" s="167"/>
      <c r="O18" s="167"/>
      <c r="P18" s="100"/>
      <c r="R18" s="1" t="b">
        <f>AND(H19&gt;=-0.02, H19&lt;=0.02)</f>
        <v>1</v>
      </c>
    </row>
    <row r="19" spans="1:18" ht="16.5" customHeight="1" thickBot="1" x14ac:dyDescent="0.3">
      <c r="F19" s="134" t="s">
        <v>16</v>
      </c>
      <c r="G19" s="135"/>
      <c r="H19" s="175">
        <f>AVERAGE(H16:J18)</f>
        <v>-1.8799999999999997E-2</v>
      </c>
      <c r="I19" s="176"/>
      <c r="J19" s="177"/>
      <c r="L19" s="164" t="s">
        <v>38</v>
      </c>
      <c r="M19" s="164"/>
      <c r="N19" s="164"/>
      <c r="O19" s="164"/>
      <c r="P19" s="94">
        <f>IF(R18=TRUE, 1, 0)</f>
        <v>1</v>
      </c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19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7" t="s">
        <v>24</v>
      </c>
      <c r="C29" s="158"/>
      <c r="D29" s="112" t="s">
        <v>23</v>
      </c>
      <c r="E29" s="114"/>
      <c r="F29" s="114"/>
      <c r="G29" s="113"/>
      <c r="H29" s="112" t="s">
        <v>20</v>
      </c>
      <c r="I29" s="113"/>
      <c r="J29" s="114" t="s">
        <v>21</v>
      </c>
      <c r="K29" s="114"/>
      <c r="L29" s="115" t="s">
        <v>3</v>
      </c>
      <c r="M29" s="115"/>
      <c r="N29" s="108" t="s">
        <v>4</v>
      </c>
      <c r="O29" s="109"/>
      <c r="P29" s="58" t="s">
        <v>22</v>
      </c>
    </row>
    <row r="30" spans="1:18" ht="18.75" customHeight="1" thickBot="1" x14ac:dyDescent="0.3">
      <c r="A30" s="59" t="s">
        <v>25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4">L30-N30</f>
        <v>0</v>
      </c>
    </row>
    <row r="31" spans="1:18" ht="18.75" customHeight="1" thickBot="1" x14ac:dyDescent="0.3">
      <c r="A31" s="60" t="s">
        <v>25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4"/>
        <v>0</v>
      </c>
    </row>
    <row r="32" spans="1:18" ht="19.2" customHeight="1" thickBot="1" x14ac:dyDescent="0.3">
      <c r="A32" s="60" t="s">
        <v>25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59" t="s">
        <v>25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59" t="s">
        <v>25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3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ht="18.75" customHeight="1" x14ac:dyDescent="0.25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2023-07-24T02:05:40Z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