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9D53A47C-7509-44E1-87BB-505F9EA4CC0D}" xr6:coauthVersionLast="47" xr6:coauthVersionMax="47" xr10:uidLastSave="{00000000-0000-0000-0000-000000000000}"/>
  <bookViews>
    <workbookView xWindow="6012" yWindow="3288" windowWidth="9396" windowHeight="7512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<sst xmlns="http://schemas.openxmlformats.org/spreadsheetml/2006/main" count="89" uniqueCount="58">
  <si>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</si>
  <si>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</si>
  <si>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</si>
  <si>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</si>
  <si>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</si>
  <si>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</si>
  <si>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</si>
  <si>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</si>
  <si>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</si>
  <si>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</si>
  <si>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</si>
  <si>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</si>
  <si>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</si>
  <si>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</si>
  <si>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</si>
  <si>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</si>
  <si>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</si>
  <si>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</si>
  <si>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</si>
  <si>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</si>
  <si>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</si>
  <si>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</si>
  <si>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</si>
  <si>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</si>
  <si>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</si>
  <si>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</si>
  <si>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</si>
  <si>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</si>
  <si>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</si>
  <si>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</si>
  <si>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</si>
  <si>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</si>
  <si>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</si>
  <si>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</si>
  <si>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</si>
  <si>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</si>
  <si>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</si>
  <si>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</si>
  <si>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</si>
  <si>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</si>
  <si>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</si>
  <si>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</si>
  <si>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</si>
  <si>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</si>
  <si>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</si>
  <si>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</si>
  <si>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</si>
  <si>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EF-4</t>
  </si>
  <si>
    <t>EF-6</t>
  </si>
  <si>
    <t>HOOD 1 RIGHT</t>
  </si>
  <si>
    <t>HOOD 1 LEFT</t>
  </si>
  <si>
    <t>HOOD 2</t>
  </si>
  <si>
    <t>HOOD 3</t>
  </si>
  <si>
    <t>KITCHEN</t>
  </si>
  <si>
    <t>DINING A</t>
  </si>
  <si>
    <t>S. DINING B</t>
  </si>
  <si>
    <t>N. DINING B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</si>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</sst>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5" fillId="0" borderId="76" xfId="0" applyFont="1" applyBorder="1" applyAlignment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18" zoomScale="85" zoomScaleNormal="85" zoomScaleSheetLayoutView="85" workbookViewId="0">
      <selection activeCell="A27" sqref="A27:P2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201" t="s">
        <v>33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74" t="s">
        <v>0</v>
      </c>
      <c r="D4" s="175"/>
      <c r="E4" s="147" t="s">
        <v>1</v>
      </c>
      <c r="F4" s="146"/>
      <c r="G4" s="180" t="s">
        <v>2</v>
      </c>
      <c r="H4" s="181"/>
      <c r="I4" s="172" t="s">
        <v>27</v>
      </c>
      <c r="J4" s="173"/>
      <c r="K4" s="178" t="s">
        <v>3</v>
      </c>
      <c r="L4" s="179"/>
      <c r="M4" s="176" t="s">
        <v>4</v>
      </c>
      <c r="N4" s="177"/>
      <c r="O4" s="176" t="s">
        <v>38</v>
      </c>
      <c r="P4" s="177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53</v>
      </c>
      <c r="C6" s="23">
        <v>8000</v>
      </c>
      <c r="D6" s="24">
        <v>7672</v>
      </c>
      <c r="E6" s="23">
        <f t="shared" ref="E6:F7" si="0">C6-G6</f>
        <v>6000</v>
      </c>
      <c r="F6" s="24">
        <f t="shared" si="0"/>
        <v>5535</v>
      </c>
      <c r="G6" s="25">
        <v>2000</v>
      </c>
      <c r="H6" s="26">
        <v>2137</v>
      </c>
      <c r="I6" s="27">
        <f>G6/C6</f>
        <v>0.25</v>
      </c>
      <c r="J6" s="28">
        <f>H6/D6</f>
        <v>0.27854535974973932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54</v>
      </c>
      <c r="C7" s="35">
        <v>3150</v>
      </c>
      <c r="D7" s="36">
        <v>3358</v>
      </c>
      <c r="E7" s="35">
        <f t="shared" si="0"/>
        <v>2400</v>
      </c>
      <c r="F7" s="36">
        <f t="shared" si="0"/>
        <v>2567</v>
      </c>
      <c r="G7" s="37">
        <v>750</v>
      </c>
      <c r="H7" s="38">
        <v>791</v>
      </c>
      <c r="I7" s="39">
        <f t="shared" ref="I7:J7" si="1">G7/C7</f>
        <v>0.23809523809523808</v>
      </c>
      <c r="J7" s="40">
        <f t="shared" si="1"/>
        <v>0.23555687909469922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55</v>
      </c>
      <c r="C8" s="35">
        <v>4000</v>
      </c>
      <c r="D8" s="36">
        <v>3831</v>
      </c>
      <c r="E8" s="35">
        <f t="shared" ref="E8:E10" si="2">C8-G8</f>
        <v>3000</v>
      </c>
      <c r="F8" s="36">
        <f t="shared" ref="F8:F10" si="3">D8-H8</f>
        <v>2861</v>
      </c>
      <c r="G8" s="37">
        <v>1000</v>
      </c>
      <c r="H8" s="38">
        <v>970</v>
      </c>
      <c r="I8" s="39">
        <f t="shared" ref="I8:I9" si="4">G8/C8</f>
        <v>0.25</v>
      </c>
      <c r="J8" s="40">
        <f t="shared" ref="J8:J9" si="5">H8/D8</f>
        <v>0.25319759853824064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56</v>
      </c>
      <c r="C9" s="35">
        <v>2765</v>
      </c>
      <c r="D9" s="36">
        <v>2902</v>
      </c>
      <c r="E9" s="35">
        <f t="shared" si="2"/>
        <v>2165</v>
      </c>
      <c r="F9" s="36">
        <f t="shared" si="3"/>
        <v>2250</v>
      </c>
      <c r="G9" s="37">
        <v>600</v>
      </c>
      <c r="H9" s="38">
        <v>652</v>
      </c>
      <c r="I9" s="39">
        <f t="shared" si="4"/>
        <v>0.21699819168173598</v>
      </c>
      <c r="J9" s="40">
        <f t="shared" si="5"/>
        <v>0.22467263955892489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57</v>
      </c>
      <c r="C10" s="113">
        <v>1800</v>
      </c>
      <c r="D10" s="114">
        <v>1770</v>
      </c>
      <c r="E10" s="113">
        <f t="shared" si="2"/>
        <v>1500</v>
      </c>
      <c r="F10" s="114">
        <f t="shared" si="3"/>
        <v>1472</v>
      </c>
      <c r="G10" s="102">
        <v>300</v>
      </c>
      <c r="H10" s="103">
        <v>298</v>
      </c>
      <c r="I10" s="104">
        <f>G10/C10</f>
        <v>0.16666666666666666</v>
      </c>
      <c r="J10" s="105">
        <f>H10/D10</f>
        <v>0.16836158192090395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10</v>
      </c>
      <c r="B11" s="71" t="s">
        <v>49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1085</v>
      </c>
      <c r="N11" s="51">
        <v>1133</v>
      </c>
      <c r="O11" s="45"/>
      <c r="P11" s="46"/>
      <c r="Q11" s="61"/>
      <c r="R11" s="66"/>
    </row>
    <row r="12" spans="1:18" ht="20.100000000000001" customHeight="1" x14ac:dyDescent="0.25">
      <c r="A12" s="73" t="s">
        <v>11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1085</v>
      </c>
      <c r="N12" s="51">
        <v>1096</v>
      </c>
      <c r="O12" s="45"/>
      <c r="P12" s="46"/>
      <c r="Q12" s="61"/>
      <c r="R12" s="66"/>
    </row>
    <row r="13" spans="1:18" ht="20.100000000000001" customHeight="1" x14ac:dyDescent="0.25">
      <c r="A13" s="73" t="s">
        <v>26</v>
      </c>
      <c r="B13" s="126" t="s">
        <v>51</v>
      </c>
      <c r="C13" s="127"/>
      <c r="D13" s="128"/>
      <c r="E13" s="127"/>
      <c r="F13" s="128"/>
      <c r="G13" s="129"/>
      <c r="H13" s="130"/>
      <c r="I13" s="131"/>
      <c r="J13" s="130"/>
      <c r="K13" s="129"/>
      <c r="L13" s="130"/>
      <c r="M13" s="132">
        <v>700</v>
      </c>
      <c r="N13" s="133">
        <v>718</v>
      </c>
      <c r="O13" s="134"/>
      <c r="P13" s="135"/>
      <c r="Q13" s="61"/>
      <c r="R13" s="66"/>
    </row>
    <row r="14" spans="1:18" ht="20.100000000000001" customHeight="1" x14ac:dyDescent="0.25">
      <c r="A14" s="73" t="s">
        <v>47</v>
      </c>
      <c r="B14" s="126" t="s">
        <v>52</v>
      </c>
      <c r="C14" s="127"/>
      <c r="D14" s="128"/>
      <c r="E14" s="127"/>
      <c r="F14" s="128"/>
      <c r="G14" s="129"/>
      <c r="H14" s="130"/>
      <c r="I14" s="131"/>
      <c r="J14" s="130"/>
      <c r="K14" s="129"/>
      <c r="L14" s="130"/>
      <c r="M14" s="132">
        <v>390</v>
      </c>
      <c r="N14" s="133">
        <v>430</v>
      </c>
      <c r="O14" s="134"/>
      <c r="P14" s="135"/>
      <c r="Q14" s="61"/>
      <c r="R14" s="66"/>
    </row>
    <row r="15" spans="1:18" ht="20.100000000000001" customHeight="1" thickBot="1" x14ac:dyDescent="0.3">
      <c r="A15" s="73" t="s">
        <v>48</v>
      </c>
      <c r="B15" s="116" t="s">
        <v>46</v>
      </c>
      <c r="C15" s="117"/>
      <c r="D15" s="118"/>
      <c r="E15" s="117"/>
      <c r="F15" s="118"/>
      <c r="G15" s="119"/>
      <c r="H15" s="120"/>
      <c r="I15" s="121"/>
      <c r="J15" s="120"/>
      <c r="K15" s="119"/>
      <c r="L15" s="120"/>
      <c r="M15" s="122"/>
      <c r="N15" s="123"/>
      <c r="O15" s="124">
        <v>500</v>
      </c>
      <c r="P15" s="125">
        <v>510</v>
      </c>
      <c r="Q15" s="61"/>
      <c r="R15" s="66"/>
    </row>
    <row r="16" spans="1:18" ht="20.100000000000001" customHeight="1" thickBot="1" x14ac:dyDescent="0.3">
      <c r="A16" s="138" t="s">
        <v>28</v>
      </c>
      <c r="B16" s="139"/>
      <c r="C16" s="74">
        <f t="shared" ref="C16:H16" si="6">SUM(C6:C15)</f>
        <v>19715</v>
      </c>
      <c r="D16" s="75">
        <f t="shared" si="6"/>
        <v>19533</v>
      </c>
      <c r="E16" s="74">
        <f t="shared" si="6"/>
        <v>15065</v>
      </c>
      <c r="F16" s="75">
        <f t="shared" si="6"/>
        <v>14685</v>
      </c>
      <c r="G16" s="76">
        <f t="shared" si="6"/>
        <v>4650</v>
      </c>
      <c r="H16" s="77">
        <f t="shared" si="6"/>
        <v>4848</v>
      </c>
      <c r="I16" s="78"/>
      <c r="J16" s="79"/>
      <c r="K16" s="76">
        <f t="shared" ref="K16:P16" si="7">SUM(K6:K15)</f>
        <v>0</v>
      </c>
      <c r="L16" s="77">
        <f t="shared" si="7"/>
        <v>0</v>
      </c>
      <c r="M16" s="115">
        <f t="shared" si="7"/>
        <v>3260</v>
      </c>
      <c r="N16" s="80">
        <f t="shared" si="7"/>
        <v>3377</v>
      </c>
      <c r="O16" s="81">
        <f t="shared" si="7"/>
        <v>500</v>
      </c>
      <c r="P16" s="82">
        <f t="shared" si="7"/>
        <v>510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231" t="s">
        <v>12</v>
      </c>
      <c r="G18" s="232"/>
      <c r="H18" s="205" t="s">
        <v>32</v>
      </c>
      <c r="I18" s="206"/>
      <c r="J18" s="207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23" t="s">
        <v>28</v>
      </c>
      <c r="B19" s="224"/>
      <c r="C19" s="86" t="s">
        <v>7</v>
      </c>
      <c r="D19" s="87" t="s">
        <v>8</v>
      </c>
      <c r="F19" s="233"/>
      <c r="G19" s="234"/>
      <c r="H19" s="208"/>
      <c r="I19" s="209"/>
      <c r="J19" s="210"/>
      <c r="L19" s="202" t="s">
        <v>37</v>
      </c>
      <c r="M19" s="202"/>
      <c r="N19" s="202"/>
      <c r="O19" s="202"/>
      <c r="P19" s="98">
        <f>IF(R18=TRUE, 1, 0)</f>
        <v>1</v>
      </c>
    </row>
    <row r="20" spans="1:21" ht="18.75" customHeight="1" x14ac:dyDescent="0.25">
      <c r="A20" s="225" t="s">
        <v>31</v>
      </c>
      <c r="B20" s="226"/>
      <c r="C20" s="88">
        <f>G16+K16</f>
        <v>4650</v>
      </c>
      <c r="D20" s="89">
        <f>H16+L16</f>
        <v>4848</v>
      </c>
      <c r="F20" s="152" t="s">
        <v>13</v>
      </c>
      <c r="G20" s="153"/>
      <c r="H20" s="214">
        <v>1.4200000000000001E-2</v>
      </c>
      <c r="I20" s="215"/>
      <c r="J20" s="216"/>
      <c r="L20" s="203"/>
      <c r="M20" s="203"/>
      <c r="N20" s="203"/>
      <c r="O20" s="203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27" t="s">
        <v>30</v>
      </c>
      <c r="B21" s="228"/>
      <c r="C21" s="92">
        <f>M16+O16</f>
        <v>3760</v>
      </c>
      <c r="D21" s="93">
        <f>N16+P16</f>
        <v>3887</v>
      </c>
      <c r="F21" s="154" t="s">
        <v>14</v>
      </c>
      <c r="G21" s="155"/>
      <c r="H21" s="217">
        <v>1.35E-2</v>
      </c>
      <c r="I21" s="218"/>
      <c r="J21" s="219"/>
      <c r="L21" s="204" t="s">
        <v>35</v>
      </c>
      <c r="M21" s="204"/>
      <c r="N21" s="204"/>
      <c r="O21" s="204"/>
      <c r="P21" s="99">
        <f>IF(R20=TRUE, 1, 0)</f>
        <v>1</v>
      </c>
    </row>
    <row r="22" spans="1:21" ht="18.75" customHeight="1" thickBot="1" x14ac:dyDescent="0.35">
      <c r="A22" s="229" t="s">
        <v>18</v>
      </c>
      <c r="B22" s="230"/>
      <c r="C22" s="90">
        <f>C20-C21</f>
        <v>890</v>
      </c>
      <c r="D22" s="91">
        <f>D20-D21</f>
        <v>961</v>
      </c>
      <c r="F22" s="170" t="s">
        <v>15</v>
      </c>
      <c r="G22" s="171"/>
      <c r="H22" s="220">
        <v>1.2999999999999999E-2</v>
      </c>
      <c r="I22" s="221"/>
      <c r="J22" s="222"/>
      <c r="L22" s="203"/>
      <c r="M22" s="203"/>
      <c r="N22" s="203"/>
      <c r="O22" s="203"/>
      <c r="P22" s="100"/>
      <c r="R22" s="1" t="b">
        <f>AND(H23&gt;=-0.02, H23&lt;=0.02)</f>
        <v>1</v>
      </c>
    </row>
    <row r="23" spans="1:21" ht="16.5" customHeight="1" thickBot="1" x14ac:dyDescent="0.3">
      <c r="F23" s="168" t="s">
        <v>16</v>
      </c>
      <c r="G23" s="169"/>
      <c r="H23" s="211">
        <f>AVERAGE(H20:J22)</f>
        <v>1.3566666666666666E-2</v>
      </c>
      <c r="I23" s="212"/>
      <c r="J23" s="213"/>
      <c r="L23" s="200" t="s">
        <v>36</v>
      </c>
      <c r="M23" s="200"/>
      <c r="N23" s="200"/>
      <c r="O23" s="200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200"/>
      <c r="M24" s="200"/>
      <c r="N24" s="200"/>
      <c r="O24" s="200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8"/>
      <c r="Q27" s="67"/>
    </row>
    <row r="28" spans="1:21" ht="20.100000000000001" customHeight="1" x14ac:dyDescent="0.25">
      <c r="A28" s="159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1"/>
      <c r="Q28" s="67"/>
    </row>
    <row r="29" spans="1:21" ht="20.100000000000001" customHeight="1" thickBot="1" x14ac:dyDescent="0.3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4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65" t="s">
        <v>19</v>
      </c>
      <c r="B32" s="166"/>
      <c r="C32" s="166"/>
      <c r="D32" s="166"/>
      <c r="E32" s="166"/>
      <c r="F32" s="167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92" t="s">
        <v>24</v>
      </c>
      <c r="C33" s="193"/>
      <c r="D33" s="146" t="s">
        <v>23</v>
      </c>
      <c r="E33" s="148"/>
      <c r="F33" s="148"/>
      <c r="G33" s="147"/>
      <c r="H33" s="146" t="s">
        <v>20</v>
      </c>
      <c r="I33" s="147"/>
      <c r="J33" s="148" t="s">
        <v>21</v>
      </c>
      <c r="K33" s="148"/>
      <c r="L33" s="149" t="s">
        <v>3</v>
      </c>
      <c r="M33" s="149"/>
      <c r="N33" s="144" t="s">
        <v>4</v>
      </c>
      <c r="O33" s="145"/>
      <c r="P33" s="58" t="s">
        <v>22</v>
      </c>
    </row>
    <row r="34" spans="1:16" ht="18.75" customHeight="1" thickBot="1" x14ac:dyDescent="0.3">
      <c r="A34" s="59" t="s">
        <v>25</v>
      </c>
      <c r="B34" s="190" t="s">
        <v>39</v>
      </c>
      <c r="C34" s="191"/>
      <c r="D34" s="183"/>
      <c r="E34" s="196"/>
      <c r="F34" s="196"/>
      <c r="G34" s="184"/>
      <c r="H34" s="183" t="s">
        <v>40</v>
      </c>
      <c r="I34" s="184"/>
      <c r="J34" s="185" t="s">
        <v>40</v>
      </c>
      <c r="K34" s="186"/>
      <c r="L34" s="142">
        <v>0</v>
      </c>
      <c r="M34" s="143"/>
      <c r="N34" s="136">
        <v>1080</v>
      </c>
      <c r="O34" s="137"/>
      <c r="P34" s="57">
        <f t="shared" ref="P34:P36" si="8">L34-N34</f>
        <v>-1080</v>
      </c>
    </row>
    <row r="35" spans="1:16" ht="18.75" customHeight="1" thickBot="1" x14ac:dyDescent="0.3">
      <c r="A35" s="60" t="s">
        <v>25</v>
      </c>
      <c r="B35" s="189" t="s">
        <v>39</v>
      </c>
      <c r="C35" s="189"/>
      <c r="D35" s="150"/>
      <c r="E35" s="197"/>
      <c r="F35" s="197"/>
      <c r="G35" s="151"/>
      <c r="H35" s="150" t="s">
        <v>40</v>
      </c>
      <c r="I35" s="151"/>
      <c r="J35" s="140" t="s">
        <v>40</v>
      </c>
      <c r="K35" s="141"/>
      <c r="L35" s="142">
        <v>0</v>
      </c>
      <c r="M35" s="143"/>
      <c r="N35" s="136">
        <v>832</v>
      </c>
      <c r="O35" s="137"/>
      <c r="P35" s="57">
        <f t="shared" ref="P35" si="9">L35-N35</f>
        <v>-832</v>
      </c>
    </row>
    <row r="36" spans="1:16" ht="18.75" customHeight="1" thickBot="1" x14ac:dyDescent="0.3">
      <c r="A36" s="60" t="s">
        <v>25</v>
      </c>
      <c r="B36" s="189" t="s">
        <v>39</v>
      </c>
      <c r="C36" s="189"/>
      <c r="D36" s="150"/>
      <c r="E36" s="197"/>
      <c r="F36" s="197"/>
      <c r="G36" s="151"/>
      <c r="H36" s="150" t="s">
        <v>40</v>
      </c>
      <c r="I36" s="151"/>
      <c r="J36" s="140" t="s">
        <v>40</v>
      </c>
      <c r="K36" s="141"/>
      <c r="L36" s="142">
        <v>0</v>
      </c>
      <c r="M36" s="143"/>
      <c r="N36" s="136">
        <v>701</v>
      </c>
      <c r="O36" s="137"/>
      <c r="P36" s="57">
        <f t="shared" si="8"/>
        <v>-701</v>
      </c>
    </row>
    <row r="37" spans="1:16" ht="19.2" customHeight="1" x14ac:dyDescent="0.25">
      <c r="A37" s="60" t="s">
        <v>25</v>
      </c>
      <c r="B37" s="194" t="s">
        <v>39</v>
      </c>
      <c r="C37" s="195"/>
      <c r="D37" s="150"/>
      <c r="E37" s="197"/>
      <c r="F37" s="197"/>
      <c r="G37" s="151"/>
      <c r="H37" s="150" t="s">
        <v>40</v>
      </c>
      <c r="I37" s="151"/>
      <c r="J37" s="150" t="s">
        <v>40</v>
      </c>
      <c r="K37" s="182"/>
      <c r="L37" s="187">
        <v>0</v>
      </c>
      <c r="M37" s="188"/>
      <c r="N37" s="198">
        <v>390</v>
      </c>
      <c r="O37" s="199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phoneticPr fontId="19" type="noConversion"/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E7FAD1-73A1-48A6-9D19-C2FE88CCC3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EC04C5-2F4B-41A4-85CA-B61F1D219D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A35E31-E80C-4785-B55F-AA7ECBF6BF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2023-01-06T00:23:50Z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