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6CB50EB7-81B4-419B-BE06-F0AAAE475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<sst xmlns="http://schemas.openxmlformats.org/spreadsheetml/2006/main" count="74" uniqueCount="48">
  <si>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</si>
  <si>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</si>
  <si>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</si>
  <si>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</si>
  <si>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</si>
  <si>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</si>
  <si>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</si>
  <si>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</si>
  <si>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</si>
  <si>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</si>
  <si>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</si>
  <si>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</si>
  <si>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</si>
  <si>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</si>
  <si>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</si>
  <si>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</si>
  <si>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</si>
  <si>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</si>
  <si>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</si>
  <si>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</si>
  <si>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</si>
  <si>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</si>
  <si>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</si>
  <si>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</si>
  <si>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</si>
  <si>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</si>
  <si>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</si>
  <si>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</si>
  <si>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</si>
  <si>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</si>
  <si>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</si>
  <si>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</si>
  <si>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</si>
  <si>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</si>
  <si>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</si>
  <si>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</si>
  <si>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</si>
  <si>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</si>
  <si>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 ROOM</t>
  </si>
  <si>
    <t>KITCHEN</t>
  </si>
  <si>
    <t>PRV-1</t>
  </si>
  <si>
    <t>PRV-2</t>
  </si>
  <si>
    <t>PRV-3</t>
  </si>
  <si>
    <t>EF-1A</t>
  </si>
  <si>
    <t>RESTROOMS</t>
  </si>
  <si>
    <t>HOOD 1</t>
  </si>
  <si>
    <t>HOOD 2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</si>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</sst>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8" sqref="H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38</v>
      </c>
      <c r="C6" s="23">
        <v>6150</v>
      </c>
      <c r="D6" s="24">
        <v>6382</v>
      </c>
      <c r="E6" s="23">
        <f t="shared" ref="E6:F7" si="0">C6-G6</f>
        <v>4400</v>
      </c>
      <c r="F6" s="24">
        <f t="shared" si="0"/>
        <v>4440</v>
      </c>
      <c r="G6" s="25">
        <v>1750</v>
      </c>
      <c r="H6" s="26">
        <v>1942</v>
      </c>
      <c r="I6" s="27">
        <f>G6/C6</f>
        <v>0.28455284552845528</v>
      </c>
      <c r="J6" s="28">
        <f>H6/D6</f>
        <v>0.30429332497649642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25</v>
      </c>
      <c r="B7" s="71" t="s">
        <v>39</v>
      </c>
      <c r="C7" s="35">
        <v>6150</v>
      </c>
      <c r="D7" s="36">
        <v>6299</v>
      </c>
      <c r="E7" s="35">
        <f t="shared" si="0"/>
        <v>4450</v>
      </c>
      <c r="F7" s="36">
        <f t="shared" si="0"/>
        <v>4442</v>
      </c>
      <c r="G7" s="37">
        <v>1700</v>
      </c>
      <c r="H7" s="38">
        <v>1857</v>
      </c>
      <c r="I7" s="39">
        <f t="shared" ref="I7:J7" si="1">G7/C7</f>
        <v>0.27642276422764228</v>
      </c>
      <c r="J7" s="40">
        <f t="shared" si="1"/>
        <v>0.29480869979361801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40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5"/>
      <c r="N8" s="45"/>
      <c r="O8" s="101">
        <v>375</v>
      </c>
      <c r="P8" s="101">
        <v>481</v>
      </c>
      <c r="Q8" s="61"/>
      <c r="R8" s="66"/>
    </row>
    <row r="9" spans="1:21" ht="20.100000000000001" customHeight="1" x14ac:dyDescent="0.25">
      <c r="A9" s="73" t="s">
        <v>41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1646</v>
      </c>
      <c r="O9" s="45"/>
      <c r="P9" s="46"/>
      <c r="Q9" s="61"/>
      <c r="R9" s="66"/>
    </row>
    <row r="10" spans="1:21" ht="20.100000000000001" customHeight="1" x14ac:dyDescent="0.25">
      <c r="A10" s="73" t="s">
        <v>42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1507</v>
      </c>
      <c r="O10" s="45"/>
      <c r="P10" s="46"/>
      <c r="Q10" s="61"/>
      <c r="R10" s="66"/>
    </row>
    <row r="11" spans="1:21" ht="20.100000000000001" customHeight="1" thickBot="1" x14ac:dyDescent="0.3">
      <c r="A11" s="73" t="s">
        <v>43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101">
        <v>75</v>
      </c>
      <c r="P11" s="102">
        <v>68</v>
      </c>
      <c r="Q11" s="61"/>
      <c r="R11" s="66"/>
    </row>
    <row r="12" spans="1:21" ht="20.100000000000001" customHeight="1" thickBot="1" x14ac:dyDescent="0.3">
      <c r="A12" s="179" t="s">
        <v>27</v>
      </c>
      <c r="B12" s="180"/>
      <c r="C12" s="74">
        <f t="shared" ref="C12:H12" si="2">SUM(C6:C11)</f>
        <v>12300</v>
      </c>
      <c r="D12" s="75">
        <f t="shared" si="2"/>
        <v>12681</v>
      </c>
      <c r="E12" s="74">
        <f t="shared" si="2"/>
        <v>8850</v>
      </c>
      <c r="F12" s="75">
        <f t="shared" si="2"/>
        <v>8882</v>
      </c>
      <c r="G12" s="76">
        <f t="shared" si="2"/>
        <v>3450</v>
      </c>
      <c r="H12" s="77">
        <f t="shared" si="2"/>
        <v>3799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3">
        <f t="shared" si="3"/>
        <v>3000</v>
      </c>
      <c r="N12" s="80">
        <f t="shared" si="3"/>
        <v>3153</v>
      </c>
      <c r="O12" s="81">
        <f t="shared" si="3"/>
        <v>450</v>
      </c>
      <c r="P12" s="82">
        <f t="shared" si="3"/>
        <v>549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28</v>
      </c>
      <c r="B14" s="83"/>
      <c r="C14" s="83"/>
      <c r="D14" s="83"/>
      <c r="F14" s="147" t="s">
        <v>10</v>
      </c>
      <c r="G14" s="148"/>
      <c r="H14" s="121" t="s">
        <v>31</v>
      </c>
      <c r="I14" s="122"/>
      <c r="J14" s="123"/>
      <c r="L14" s="95" t="s">
        <v>33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27</v>
      </c>
      <c r="B15" s="140"/>
      <c r="C15" s="86" t="s">
        <v>7</v>
      </c>
      <c r="D15" s="87" t="s">
        <v>8</v>
      </c>
      <c r="F15" s="149"/>
      <c r="G15" s="150"/>
      <c r="H15" s="124"/>
      <c r="I15" s="125"/>
      <c r="J15" s="126"/>
      <c r="L15" s="118" t="s">
        <v>36</v>
      </c>
      <c r="M15" s="118"/>
      <c r="N15" s="118"/>
      <c r="O15" s="118"/>
      <c r="P15" s="98">
        <f>IF(R14=TRUE, 1, 0)</f>
        <v>1</v>
      </c>
    </row>
    <row r="16" spans="1:21" ht="18.75" customHeight="1" x14ac:dyDescent="0.25">
      <c r="A16" s="141" t="s">
        <v>30</v>
      </c>
      <c r="B16" s="142"/>
      <c r="C16" s="88">
        <f>G12+K12</f>
        <v>3450</v>
      </c>
      <c r="D16" s="89">
        <f>H12+L12</f>
        <v>3799</v>
      </c>
      <c r="F16" s="188" t="s">
        <v>11</v>
      </c>
      <c r="G16" s="189"/>
      <c r="H16" s="130">
        <v>6.0000000000000001E-3</v>
      </c>
      <c r="I16" s="131"/>
      <c r="J16" s="132"/>
      <c r="L16" s="119"/>
      <c r="M16" s="119"/>
      <c r="N16" s="119"/>
      <c r="O16" s="119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3" t="s">
        <v>29</v>
      </c>
      <c r="B17" s="144"/>
      <c r="C17" s="92">
        <f>M12+O12</f>
        <v>3450</v>
      </c>
      <c r="D17" s="93">
        <f>N12+P12</f>
        <v>3702</v>
      </c>
      <c r="F17" s="190" t="s">
        <v>12</v>
      </c>
      <c r="G17" s="191"/>
      <c r="H17" s="133">
        <v>6.0000000000000001E-3</v>
      </c>
      <c r="I17" s="134"/>
      <c r="J17" s="135"/>
      <c r="L17" s="120" t="s">
        <v>34</v>
      </c>
      <c r="M17" s="120"/>
      <c r="N17" s="120"/>
      <c r="O17" s="120"/>
      <c r="P17" s="99">
        <f>IF(R16=TRUE, 1, 0)</f>
        <v>1</v>
      </c>
    </row>
    <row r="18" spans="1:18" ht="18.75" customHeight="1" thickBot="1" x14ac:dyDescent="0.35">
      <c r="A18" s="145" t="s">
        <v>16</v>
      </c>
      <c r="B18" s="146"/>
      <c r="C18" s="90">
        <f>C16-C17</f>
        <v>0</v>
      </c>
      <c r="D18" s="91">
        <f>D16-D17</f>
        <v>97</v>
      </c>
      <c r="F18" s="151" t="s">
        <v>13</v>
      </c>
      <c r="G18" s="152"/>
      <c r="H18" s="136">
        <v>4.3E-3</v>
      </c>
      <c r="I18" s="137"/>
      <c r="J18" s="138"/>
      <c r="L18" s="119"/>
      <c r="M18" s="119"/>
      <c r="N18" s="119"/>
      <c r="O18" s="119"/>
      <c r="P18" s="100"/>
      <c r="R18" s="1" t="b">
        <f>AND(H19&gt;=-0.02, H19&lt;=0.02)</f>
        <v>1</v>
      </c>
    </row>
    <row r="19" spans="1:18" ht="16.5" customHeight="1" thickBot="1" x14ac:dyDescent="0.3">
      <c r="F19" s="204" t="s">
        <v>14</v>
      </c>
      <c r="G19" s="205"/>
      <c r="H19" s="127">
        <f>AVERAGE(H16:J18)</f>
        <v>5.4333333333333343E-3</v>
      </c>
      <c r="I19" s="128"/>
      <c r="J19" s="129"/>
      <c r="L19" s="116" t="s">
        <v>35</v>
      </c>
      <c r="M19" s="116"/>
      <c r="N19" s="116"/>
      <c r="O19" s="116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6"/>
      <c r="M20" s="116"/>
      <c r="N20" s="116"/>
      <c r="O20" s="116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7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7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17</v>
      </c>
      <c r="B28" s="202"/>
      <c r="C28" s="202"/>
      <c r="D28" s="202"/>
      <c r="E28" s="202"/>
      <c r="F28" s="20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6" t="s">
        <v>22</v>
      </c>
      <c r="C29" s="157"/>
      <c r="D29" s="158" t="s">
        <v>21</v>
      </c>
      <c r="E29" s="159"/>
      <c r="F29" s="159"/>
      <c r="G29" s="160"/>
      <c r="H29" s="158" t="s">
        <v>18</v>
      </c>
      <c r="I29" s="160"/>
      <c r="J29" s="159" t="s">
        <v>19</v>
      </c>
      <c r="K29" s="159"/>
      <c r="L29" s="187" t="s">
        <v>3</v>
      </c>
      <c r="M29" s="187"/>
      <c r="N29" s="183" t="s">
        <v>4</v>
      </c>
      <c r="O29" s="184"/>
      <c r="P29" s="58" t="s">
        <v>20</v>
      </c>
    </row>
    <row r="30" spans="1:18" ht="18.75" customHeight="1" thickBot="1" x14ac:dyDescent="0.3">
      <c r="A30" s="59" t="s">
        <v>23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7">
        <f t="shared" ref="P30:P38" si="4">L30-N30</f>
        <v>0</v>
      </c>
    </row>
    <row r="31" spans="1:18" ht="18.75" customHeight="1" thickBot="1" x14ac:dyDescent="0.3">
      <c r="A31" s="60" t="s">
        <v>23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7">
        <f t="shared" si="4"/>
        <v>0</v>
      </c>
    </row>
    <row r="32" spans="1:18" ht="19.2" customHeight="1" thickBot="1" x14ac:dyDescent="0.3">
      <c r="A32" s="60" t="s">
        <v>23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7">
        <f t="shared" si="4"/>
        <v>0</v>
      </c>
    </row>
    <row r="33" spans="1:16" ht="19.5" customHeight="1" thickBot="1" x14ac:dyDescent="0.3">
      <c r="A33" s="59" t="s">
        <v>23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7">
        <f t="shared" si="4"/>
        <v>0</v>
      </c>
    </row>
    <row r="34" spans="1:16" ht="19.5" customHeight="1" thickBot="1" x14ac:dyDescent="0.3">
      <c r="A34" s="60" t="s">
        <v>23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4"/>
        <v>0</v>
      </c>
    </row>
    <row r="35" spans="1:16" ht="19.5" customHeight="1" thickBot="1" x14ac:dyDescent="0.3">
      <c r="A35" s="60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7">
        <f t="shared" si="4"/>
        <v>0</v>
      </c>
    </row>
    <row r="36" spans="1:16" ht="19.5" customHeight="1" thickBot="1" x14ac:dyDescent="0.3">
      <c r="A36" s="59" t="s">
        <v>23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7">
        <f t="shared" si="4"/>
        <v>0</v>
      </c>
    </row>
    <row r="37" spans="1:16" ht="19.5" customHeight="1" thickBot="1" x14ac:dyDescent="0.3">
      <c r="A37" s="60" t="s">
        <v>23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4"/>
        <v>0</v>
      </c>
    </row>
    <row r="38" spans="1:16" ht="18.75" customHeight="1" x14ac:dyDescent="0.25">
      <c r="A38" s="60" t="s">
        <v>23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35BD0CF-3491-4D30-89B6-DD52432F3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2022-11-30T23:17:33Z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