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Walgreens/#04721 Walgreens (Pueblo, CO)/2 PROJECT DOCUMENTS/"/>
    </mc:Choice>
  </mc:AlternateContent>
  <xr:revisionPtr revIDLastSave="0" documentId="8_{D2A8A0E8-0D59-B04F-AAC0-4A3847DA54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P38" i="1"/>
  <c r="P39" i="1"/>
  <c r="P40" i="1"/>
  <c r="P41" i="1"/>
  <c r="P42" i="1"/>
  <c r="P43" i="1"/>
  <c r="P17" i="1"/>
  <c r="O17" i="1"/>
  <c r="N17" i="1"/>
  <c r="M17" i="1"/>
  <c r="L17" i="1"/>
  <c r="K17" i="1"/>
  <c r="H17" i="1"/>
  <c r="G17" i="1"/>
  <c r="D17" i="1"/>
  <c r="C17" i="1"/>
  <c r="H24" i="1"/>
  <c r="P37" i="1"/>
  <c r="P36" i="1"/>
  <c r="P35" i="1"/>
  <c r="T21" i="1"/>
  <c r="R23" i="1"/>
  <c r="P24" i="1"/>
  <c r="D22" i="1"/>
  <c r="C22" i="1"/>
  <c r="D21" i="1"/>
  <c r="C21" i="1"/>
  <c r="C23" i="1"/>
  <c r="T19" i="1"/>
  <c r="D23" i="1"/>
  <c r="U21" i="1"/>
  <c r="R21" i="1"/>
  <c r="J7" i="1"/>
  <c r="J6" i="1"/>
  <c r="I7" i="1"/>
  <c r="I6" i="1"/>
  <c r="U19" i="1"/>
  <c r="R19" i="1"/>
  <c r="P20" i="1"/>
  <c r="P22" i="1"/>
  <c r="F7" i="1"/>
  <c r="E7" i="1"/>
  <c r="F6" i="1"/>
  <c r="E6" i="1"/>
  <c r="E17" i="1"/>
  <c r="F17" i="1"/>
</calcChain>
</file>

<file path=xl/sharedStrings.xml><?xml version="1.0" encoding="utf-8"?>
<sst xmlns="http://schemas.openxmlformats.org/spreadsheetml/2006/main" count="85" uniqueCount="58">
  <si>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</si>
  <si>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</si>
  <si>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</si>
  <si>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</si>
  <si>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</si>
  <si>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</si>
  <si>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</si>
  <si>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</si>
  <si>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</si>
  <si>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</si>
  <si>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</si>
  <si>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</si>
  <si>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</si>
  <si>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</si>
  <si>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</si>
  <si>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</si>
  <si>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</si>
  <si>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</si>
  <si>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</si>
  <si>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</si>
  <si>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</si>
  <si>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</si>
  <si>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</si>
  <si>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</si>
  <si>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</si>
  <si>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</si>
  <si>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</si>
  <si>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</si>
  <si>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</si>
  <si>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</si>
  <si>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</si>
  <si>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</si>
  <si>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</si>
  <si>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</si>
  <si>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</si>
  <si>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</si>
  <si>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</si>
  <si>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</si>
  <si>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</si>
  <si>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</si>
  <si>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</si>
  <si>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</si>
  <si>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</si>
  <si>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</si>
  <si>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</si>
  <si>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</si>
  <si>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</si>
  <si>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SALES</t>
  </si>
  <si>
    <t>SALES/OFFICE</t>
  </si>
  <si>
    <t>SALES/BREAK ROOM</t>
  </si>
  <si>
    <t>PHARMACY</t>
  </si>
  <si>
    <t>RECEIVING</t>
  </si>
  <si>
    <t>OFFICE</t>
  </si>
  <si>
    <t>EMPLOYEE RR</t>
  </si>
  <si>
    <t>MENS RR</t>
  </si>
  <si>
    <t>WOMENS RR</t>
  </si>
  <si>
    <t>PHOTO</t>
  </si>
  <si>
    <t xml:space="preserve">UNABLE TO LOWER OA FRO RTU 1 &amp; 2 TO DESIGN, WAS ABLE TO SATISFY OA REQUIREMENTS WITH THESE TWO UNITS ALONE SO I REDUCED OA FOR THE OTHER UNS TO 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</si>
</sst>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1" fillId="0" borderId="65" xfId="0" applyFont="1" applyBorder="1" applyAlignment="1">
      <alignment horizontal="left" vertical="center"/>
    </xf>
    <xf numFmtId="0" fontId="5" fillId="0" borderId="66" xfId="0" applyFont="1" applyBorder="1" applyAlignment="1">
      <alignment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64" fontId="2" fillId="0" borderId="69" xfId="0" applyNumberFormat="1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X23" sqref="X23"/>
    </sheetView>
  </sheetViews>
  <sheetFormatPr defaultColWidth="9.16796875" defaultRowHeight="12.75" x14ac:dyDescent="0.15"/>
  <cols>
    <col min="1" max="1" width="10.515625" style="1" customWidth="1"/>
    <col min="2" max="2" width="10.7851562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18" ht="165.75" customHeight="1" x14ac:dyDescent="0.15"/>
    <row r="2" spans="1:18" ht="21.75" customHeight="1" x14ac:dyDescent="0.2">
      <c r="A2" s="141" t="s">
        <v>39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1:18" ht="9.75" customHeight="1" thickBot="1" x14ac:dyDescent="0.25">
      <c r="A3" s="95"/>
    </row>
    <row r="4" spans="1:18" ht="20.100000000000001" customHeight="1" thickBot="1" x14ac:dyDescent="0.2">
      <c r="A4" s="6"/>
      <c r="B4" s="8" t="s">
        <v>5</v>
      </c>
      <c r="C4" s="195" t="s">
        <v>0</v>
      </c>
      <c r="D4" s="196"/>
      <c r="E4" s="184" t="s">
        <v>1</v>
      </c>
      <c r="F4" s="182"/>
      <c r="G4" s="201" t="s">
        <v>2</v>
      </c>
      <c r="H4" s="202"/>
      <c r="I4" s="193" t="s">
        <v>31</v>
      </c>
      <c r="J4" s="194"/>
      <c r="K4" s="199" t="s">
        <v>3</v>
      </c>
      <c r="L4" s="200"/>
      <c r="M4" s="197" t="s">
        <v>4</v>
      </c>
      <c r="N4" s="198"/>
      <c r="O4" s="197" t="s">
        <v>44</v>
      </c>
      <c r="P4" s="198"/>
      <c r="Q4" s="7"/>
      <c r="R4" s="65"/>
    </row>
    <row r="5" spans="1:18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18" ht="20.100000000000001" customHeight="1" x14ac:dyDescent="0.15">
      <c r="A6" s="75" t="s">
        <v>26</v>
      </c>
      <c r="B6" s="73" t="s">
        <v>47</v>
      </c>
      <c r="C6" s="23">
        <v>2975</v>
      </c>
      <c r="D6" s="24">
        <v>2868</v>
      </c>
      <c r="E6" s="23">
        <f t="shared" ref="E6:F7" si="0">C6-G6</f>
        <v>2422</v>
      </c>
      <c r="F6" s="24">
        <f t="shared" si="0"/>
        <v>2148</v>
      </c>
      <c r="G6" s="25">
        <v>553</v>
      </c>
      <c r="H6" s="26">
        <v>720</v>
      </c>
      <c r="I6" s="27">
        <f>G6/C6</f>
        <v>0.18588235294117647</v>
      </c>
      <c r="J6" s="28">
        <f>H6/D6</f>
        <v>0.2510460251046025</v>
      </c>
      <c r="K6" s="29"/>
      <c r="L6" s="30"/>
      <c r="M6" s="31"/>
      <c r="N6" s="32"/>
      <c r="O6" s="33"/>
      <c r="P6" s="34"/>
      <c r="Q6" s="71"/>
      <c r="R6" s="69"/>
    </row>
    <row r="7" spans="1:18" ht="20.100000000000001" customHeight="1" x14ac:dyDescent="0.15">
      <c r="A7" s="76" t="s">
        <v>27</v>
      </c>
      <c r="B7" s="74" t="s">
        <v>48</v>
      </c>
      <c r="C7" s="35">
        <v>2975</v>
      </c>
      <c r="D7" s="36">
        <v>2927</v>
      </c>
      <c r="E7" s="35">
        <f t="shared" si="0"/>
        <v>2422</v>
      </c>
      <c r="F7" s="36">
        <f t="shared" si="0"/>
        <v>2242</v>
      </c>
      <c r="G7" s="37">
        <v>553</v>
      </c>
      <c r="H7" s="38">
        <v>685</v>
      </c>
      <c r="I7" s="39">
        <f t="shared" ref="I7:J7" si="1">G7/C7</f>
        <v>0.18588235294117647</v>
      </c>
      <c r="J7" s="40">
        <f t="shared" si="1"/>
        <v>0.23402801503245643</v>
      </c>
      <c r="K7" s="41"/>
      <c r="L7" s="42"/>
      <c r="M7" s="43"/>
      <c r="N7" s="44"/>
      <c r="O7" s="45"/>
      <c r="P7" s="46"/>
      <c r="Q7" s="64"/>
      <c r="R7" s="69"/>
    </row>
    <row r="8" spans="1:18" ht="20.100000000000001" customHeight="1" x14ac:dyDescent="0.15">
      <c r="A8" s="76" t="s">
        <v>32</v>
      </c>
      <c r="B8" s="74" t="s">
        <v>47</v>
      </c>
      <c r="C8" s="35">
        <v>1750</v>
      </c>
      <c r="D8" s="36">
        <v>1593</v>
      </c>
      <c r="E8" s="35">
        <f t="shared" ref="E8:E11" si="2">C8-G8</f>
        <v>1650</v>
      </c>
      <c r="F8" s="36">
        <f t="shared" ref="F8:F11" si="3">D8-H8</f>
        <v>1593</v>
      </c>
      <c r="G8" s="37">
        <v>100</v>
      </c>
      <c r="H8" s="38">
        <v>0</v>
      </c>
      <c r="I8" s="39">
        <f t="shared" ref="I8:I9" si="4">G8/C8</f>
        <v>5.7142857142857141E-2</v>
      </c>
      <c r="J8" s="40">
        <f t="shared" ref="J8:J9" si="5">H8/D8</f>
        <v>0</v>
      </c>
      <c r="K8" s="41"/>
      <c r="L8" s="42"/>
      <c r="M8" s="43"/>
      <c r="N8" s="44"/>
      <c r="O8" s="45"/>
      <c r="P8" s="46"/>
      <c r="Q8" s="64"/>
      <c r="R8" s="69"/>
    </row>
    <row r="9" spans="1:18" ht="19.5" customHeight="1" x14ac:dyDescent="0.15">
      <c r="A9" s="76" t="s">
        <v>33</v>
      </c>
      <c r="B9" s="74" t="s">
        <v>49</v>
      </c>
      <c r="C9" s="35">
        <v>1750</v>
      </c>
      <c r="D9" s="36">
        <v>1582</v>
      </c>
      <c r="E9" s="35">
        <f t="shared" si="2"/>
        <v>1650</v>
      </c>
      <c r="F9" s="36">
        <f t="shared" si="3"/>
        <v>1582</v>
      </c>
      <c r="G9" s="37">
        <v>100</v>
      </c>
      <c r="H9" s="38">
        <v>0</v>
      </c>
      <c r="I9" s="39">
        <f t="shared" si="4"/>
        <v>5.7142857142857141E-2</v>
      </c>
      <c r="J9" s="40">
        <f t="shared" si="5"/>
        <v>0</v>
      </c>
      <c r="K9" s="41"/>
      <c r="L9" s="42"/>
      <c r="M9" s="43"/>
      <c r="N9" s="44"/>
      <c r="O9" s="45"/>
      <c r="P9" s="46"/>
      <c r="Q9" s="64"/>
      <c r="R9" s="69"/>
    </row>
    <row r="10" spans="1:18" ht="20.100000000000001" customHeight="1" x14ac:dyDescent="0.15">
      <c r="A10" s="111" t="s">
        <v>45</v>
      </c>
      <c r="B10" s="112" t="s">
        <v>50</v>
      </c>
      <c r="C10" s="123">
        <v>1400</v>
      </c>
      <c r="D10" s="124">
        <v>1482</v>
      </c>
      <c r="E10" s="123">
        <f t="shared" si="2"/>
        <v>1400</v>
      </c>
      <c r="F10" s="124">
        <f t="shared" si="3"/>
        <v>1482</v>
      </c>
      <c r="G10" s="113">
        <v>0</v>
      </c>
      <c r="H10" s="114">
        <v>0</v>
      </c>
      <c r="I10" s="115">
        <f>G10/C10</f>
        <v>0</v>
      </c>
      <c r="J10" s="116">
        <f>H10/D10</f>
        <v>0</v>
      </c>
      <c r="K10" s="117"/>
      <c r="L10" s="118"/>
      <c r="M10" s="119"/>
      <c r="N10" s="120"/>
      <c r="O10" s="121"/>
      <c r="P10" s="122"/>
      <c r="Q10" s="71"/>
      <c r="R10" s="69"/>
    </row>
    <row r="11" spans="1:18" ht="20.100000000000001" customHeight="1" x14ac:dyDescent="0.15">
      <c r="A11" s="76" t="s">
        <v>46</v>
      </c>
      <c r="B11" s="74" t="s">
        <v>51</v>
      </c>
      <c r="C11" s="35">
        <v>1400</v>
      </c>
      <c r="D11" s="36">
        <v>2423</v>
      </c>
      <c r="E11" s="35">
        <f t="shared" si="2"/>
        <v>1300</v>
      </c>
      <c r="F11" s="36">
        <f t="shared" si="3"/>
        <v>2423</v>
      </c>
      <c r="G11" s="37">
        <v>100</v>
      </c>
      <c r="H11" s="38">
        <v>0</v>
      </c>
      <c r="I11" s="39">
        <f t="shared" ref="I11" si="6">G11/C11</f>
        <v>7.1428571428571425E-2</v>
      </c>
      <c r="J11" s="40">
        <f t="shared" ref="J11" si="7">H11/D11</f>
        <v>0</v>
      </c>
      <c r="K11" s="41"/>
      <c r="L11" s="42"/>
      <c r="M11" s="43"/>
      <c r="N11" s="44"/>
      <c r="O11" s="45"/>
      <c r="P11" s="46"/>
      <c r="Q11" s="64"/>
      <c r="R11" s="69"/>
    </row>
    <row r="12" spans="1:18" ht="20.100000000000001" customHeight="1" x14ac:dyDescent="0.15">
      <c r="A12" s="76" t="s">
        <v>10</v>
      </c>
      <c r="B12" s="74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1">
        <v>300</v>
      </c>
      <c r="P12" s="52">
        <v>213</v>
      </c>
      <c r="Q12" s="64"/>
      <c r="R12" s="69"/>
    </row>
    <row r="13" spans="1:18" ht="20.100000000000001" customHeight="1" x14ac:dyDescent="0.15">
      <c r="A13" s="76" t="s">
        <v>11</v>
      </c>
      <c r="B13" s="74" t="s">
        <v>53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1">
        <v>300</v>
      </c>
      <c r="P13" s="52">
        <v>262</v>
      </c>
      <c r="Q13" s="64"/>
      <c r="R13" s="69"/>
    </row>
    <row r="14" spans="1:18" ht="20.100000000000001" customHeight="1" x14ac:dyDescent="0.15">
      <c r="A14" s="76" t="s">
        <v>28</v>
      </c>
      <c r="B14" s="74" t="s">
        <v>54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1">
        <v>250</v>
      </c>
      <c r="P14" s="52">
        <v>242</v>
      </c>
      <c r="Q14" s="64"/>
      <c r="R14" s="69"/>
    </row>
    <row r="15" spans="1:18" ht="20.100000000000001" customHeight="1" x14ac:dyDescent="0.15">
      <c r="A15" s="76" t="s">
        <v>29</v>
      </c>
      <c r="B15" s="74" t="s">
        <v>55</v>
      </c>
      <c r="C15" s="50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1">
        <v>250</v>
      </c>
      <c r="P15" s="52">
        <v>255</v>
      </c>
      <c r="Q15" s="64"/>
      <c r="R15" s="69"/>
    </row>
    <row r="16" spans="1:18" ht="20.100000000000001" customHeight="1" thickBot="1" x14ac:dyDescent="0.2">
      <c r="A16" s="76" t="s">
        <v>30</v>
      </c>
      <c r="B16" s="86" t="s">
        <v>56</v>
      </c>
      <c r="C16" s="87"/>
      <c r="D16" s="88"/>
      <c r="E16" s="89"/>
      <c r="F16" s="88"/>
      <c r="G16" s="90"/>
      <c r="H16" s="55"/>
      <c r="I16" s="54"/>
      <c r="J16" s="55"/>
      <c r="K16" s="90"/>
      <c r="L16" s="55"/>
      <c r="M16" s="91"/>
      <c r="N16" s="92"/>
      <c r="O16" s="126"/>
      <c r="P16" s="127"/>
      <c r="Q16" s="64"/>
      <c r="R16" s="69"/>
    </row>
    <row r="17" spans="1:21" ht="20.100000000000001" customHeight="1" thickBot="1" x14ac:dyDescent="0.2">
      <c r="A17" s="203" t="s">
        <v>34</v>
      </c>
      <c r="B17" s="204"/>
      <c r="C17" s="77">
        <f>SUM(C6:C16)</f>
        <v>12250</v>
      </c>
      <c r="D17" s="78">
        <f>SUM(D6:D16)</f>
        <v>12875</v>
      </c>
      <c r="E17" s="77">
        <f>SUM(E6:E16)</f>
        <v>10844</v>
      </c>
      <c r="F17" s="78">
        <f>SUM(F6:F16)</f>
        <v>11470</v>
      </c>
      <c r="G17" s="79">
        <f>SUM(G6:G16)</f>
        <v>1406</v>
      </c>
      <c r="H17" s="80">
        <f>SUM(H6:H16)</f>
        <v>1405</v>
      </c>
      <c r="I17" s="81"/>
      <c r="J17" s="82"/>
      <c r="K17" s="79">
        <f>SUM(K6:K16)</f>
        <v>0</v>
      </c>
      <c r="L17" s="80">
        <f>SUM(L6:L16)</f>
        <v>0</v>
      </c>
      <c r="M17" s="125">
        <f>SUM(M6:M16)</f>
        <v>0</v>
      </c>
      <c r="N17" s="83">
        <f>SUM(N6:N16)</f>
        <v>0</v>
      </c>
      <c r="O17" s="84">
        <f>SUM(O6:O16)</f>
        <v>1100</v>
      </c>
      <c r="P17" s="85">
        <f>SUM(P6:P16)</f>
        <v>972</v>
      </c>
      <c r="Q17" s="53"/>
      <c r="R17" s="69"/>
    </row>
    <row r="18" spans="1:21" ht="20.100000000000001" customHeight="1" thickBot="1" x14ac:dyDescent="0.2">
      <c r="A18" s="66"/>
      <c r="B18" s="56"/>
      <c r="C18" s="56"/>
      <c r="D18" s="56"/>
      <c r="E18" s="56"/>
      <c r="F18" s="67"/>
      <c r="G18" s="67"/>
      <c r="H18" s="72"/>
      <c r="I18" s="72"/>
      <c r="J18" s="67"/>
      <c r="K18" s="67"/>
      <c r="L18" s="68"/>
      <c r="M18" s="68"/>
      <c r="N18" s="68"/>
      <c r="O18" s="68"/>
      <c r="P18" s="53"/>
      <c r="Q18" s="69"/>
    </row>
    <row r="19" spans="1:21" ht="20.100000000000001" customHeight="1" thickBot="1" x14ac:dyDescent="0.2">
      <c r="A19" s="106" t="s">
        <v>35</v>
      </c>
      <c r="B19" s="93"/>
      <c r="C19" s="93"/>
      <c r="D19" s="93"/>
      <c r="F19" s="171" t="s">
        <v>12</v>
      </c>
      <c r="G19" s="172"/>
      <c r="H19" s="145" t="s">
        <v>38</v>
      </c>
      <c r="I19" s="146"/>
      <c r="J19" s="147"/>
      <c r="L19" s="105" t="s">
        <v>40</v>
      </c>
      <c r="M19" s="94"/>
      <c r="N19" s="94"/>
      <c r="O19" s="94"/>
      <c r="P19" s="94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2">
      <c r="A20" s="163" t="s">
        <v>34</v>
      </c>
      <c r="B20" s="164"/>
      <c r="C20" s="96" t="s">
        <v>7</v>
      </c>
      <c r="D20" s="97" t="s">
        <v>8</v>
      </c>
      <c r="F20" s="173"/>
      <c r="G20" s="174"/>
      <c r="H20" s="148"/>
      <c r="I20" s="149"/>
      <c r="J20" s="150"/>
      <c r="L20" s="142" t="s">
        <v>43</v>
      </c>
      <c r="M20" s="142"/>
      <c r="N20" s="142"/>
      <c r="O20" s="142"/>
      <c r="P20" s="108">
        <f>IF(R19=TRUE, 1, 0)</f>
        <v>1</v>
      </c>
    </row>
    <row r="21" spans="1:21" ht="18.75" customHeight="1" x14ac:dyDescent="0.15">
      <c r="A21" s="165" t="s">
        <v>37</v>
      </c>
      <c r="B21" s="166"/>
      <c r="C21" s="98">
        <f>G17+K17</f>
        <v>1406</v>
      </c>
      <c r="D21" s="99">
        <f>H17+L17</f>
        <v>1405</v>
      </c>
      <c r="F21" s="212" t="s">
        <v>13</v>
      </c>
      <c r="G21" s="213"/>
      <c r="H21" s="154">
        <v>1.2999999999999999E-2</v>
      </c>
      <c r="I21" s="155"/>
      <c r="J21" s="156"/>
      <c r="L21" s="143"/>
      <c r="M21" s="143"/>
      <c r="N21" s="143"/>
      <c r="O21" s="143"/>
      <c r="P21" s="110"/>
      <c r="R21" s="1" t="b">
        <f>T21=U21</f>
        <v>1</v>
      </c>
      <c r="T21" s="1" t="b">
        <f>H24&lt;0</f>
        <v>0</v>
      </c>
      <c r="U21" s="1" t="b">
        <f>D23&lt;0</f>
        <v>0</v>
      </c>
    </row>
    <row r="22" spans="1:21" ht="18.75" customHeight="1" thickBot="1" x14ac:dyDescent="0.2">
      <c r="A22" s="167" t="s">
        <v>36</v>
      </c>
      <c r="B22" s="168"/>
      <c r="C22" s="102">
        <f>M17+O17</f>
        <v>1100</v>
      </c>
      <c r="D22" s="103">
        <f>N17+P17</f>
        <v>972</v>
      </c>
      <c r="F22" s="214" t="s">
        <v>14</v>
      </c>
      <c r="G22" s="215"/>
      <c r="H22" s="157">
        <v>1.4999999999999999E-2</v>
      </c>
      <c r="I22" s="158"/>
      <c r="J22" s="159"/>
      <c r="L22" s="144" t="s">
        <v>41</v>
      </c>
      <c r="M22" s="144"/>
      <c r="N22" s="144"/>
      <c r="O22" s="144"/>
      <c r="P22" s="109">
        <f>IF(R21=TRUE, 1, 0)</f>
        <v>1</v>
      </c>
    </row>
    <row r="23" spans="1:21" ht="18.75" customHeight="1" thickBot="1" x14ac:dyDescent="0.2">
      <c r="A23" s="169" t="s">
        <v>18</v>
      </c>
      <c r="B23" s="170"/>
      <c r="C23" s="100">
        <f>C21-C22</f>
        <v>306</v>
      </c>
      <c r="D23" s="101">
        <f>D21-D22</f>
        <v>433</v>
      </c>
      <c r="F23" s="175" t="s">
        <v>15</v>
      </c>
      <c r="G23" s="176"/>
      <c r="H23" s="160">
        <v>1.2E-2</v>
      </c>
      <c r="I23" s="161"/>
      <c r="J23" s="162"/>
      <c r="L23" s="143"/>
      <c r="M23" s="143"/>
      <c r="N23" s="143"/>
      <c r="O23" s="143"/>
      <c r="P23" s="110"/>
      <c r="R23" s="1" t="b">
        <f>AND(H24&gt;=-0.02, H24&lt;=0.02)</f>
        <v>1</v>
      </c>
    </row>
    <row r="24" spans="1:21" ht="16.5" customHeight="1" thickBot="1" x14ac:dyDescent="0.2">
      <c r="F24" s="228" t="s">
        <v>16</v>
      </c>
      <c r="G24" s="229"/>
      <c r="H24" s="151">
        <f>AVERAGE(H21:J23)</f>
        <v>1.3333333333333331E-2</v>
      </c>
      <c r="I24" s="152"/>
      <c r="J24" s="153"/>
      <c r="L24" s="140" t="s">
        <v>42</v>
      </c>
      <c r="M24" s="140"/>
      <c r="N24" s="140"/>
      <c r="O24" s="140"/>
      <c r="P24" s="104">
        <f>IF(R23=TRUE, 1, 0)</f>
        <v>1</v>
      </c>
    </row>
    <row r="25" spans="1:21" ht="13.7" customHeight="1" x14ac:dyDescent="0.1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140"/>
      <c r="M25" s="140"/>
      <c r="N25" s="140"/>
      <c r="O25" s="140"/>
      <c r="P25" s="107"/>
    </row>
    <row r="26" spans="1:21" ht="13.7" customHeight="1" x14ac:dyDescent="0.1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8"/>
      <c r="M26" s="58"/>
      <c r="N26" s="59"/>
      <c r="O26" s="59"/>
      <c r="P26" s="7"/>
      <c r="Q26" s="7"/>
    </row>
    <row r="27" spans="1:21" ht="13.5" customHeight="1" thickBot="1" x14ac:dyDescent="0.2">
      <c r="A27" s="3" t="s">
        <v>17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15">
      <c r="A28" s="216" t="s">
        <v>57</v>
      </c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8"/>
      <c r="Q28" s="70"/>
    </row>
    <row r="29" spans="1:21" ht="20.100000000000001" customHeight="1" x14ac:dyDescent="0.15">
      <c r="A29" s="219"/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1"/>
      <c r="Q29" s="70"/>
    </row>
    <row r="30" spans="1:21" ht="20.100000000000001" customHeight="1" thickBot="1" x14ac:dyDescent="0.2">
      <c r="A30" s="222"/>
      <c r="B30" s="223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4"/>
    </row>
    <row r="31" spans="1:21" ht="20.100000000000001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2">
      <c r="A33" s="225" t="s">
        <v>19</v>
      </c>
      <c r="B33" s="226"/>
      <c r="C33" s="226"/>
      <c r="D33" s="226"/>
      <c r="E33" s="226"/>
      <c r="F33" s="227"/>
      <c r="G33" s="56"/>
      <c r="H33" s="56"/>
      <c r="I33" s="56"/>
      <c r="J33" s="56"/>
      <c r="K33" s="56"/>
      <c r="L33" s="56"/>
      <c r="M33" s="56"/>
      <c r="N33" s="56"/>
      <c r="O33" s="56"/>
      <c r="P33" s="53"/>
      <c r="Q33" s="57"/>
    </row>
    <row r="34" spans="1:17" ht="19.149999999999999" customHeight="1" thickBot="1" x14ac:dyDescent="0.2">
      <c r="A34" s="5" t="s">
        <v>6</v>
      </c>
      <c r="B34" s="180" t="s">
        <v>24</v>
      </c>
      <c r="C34" s="181"/>
      <c r="D34" s="182" t="s">
        <v>23</v>
      </c>
      <c r="E34" s="183"/>
      <c r="F34" s="183"/>
      <c r="G34" s="184"/>
      <c r="H34" s="182" t="s">
        <v>20</v>
      </c>
      <c r="I34" s="184"/>
      <c r="J34" s="183" t="s">
        <v>21</v>
      </c>
      <c r="K34" s="183"/>
      <c r="L34" s="211" t="s">
        <v>3</v>
      </c>
      <c r="M34" s="211"/>
      <c r="N34" s="207" t="s">
        <v>4</v>
      </c>
      <c r="O34" s="208"/>
      <c r="P34" s="61" t="s">
        <v>22</v>
      </c>
    </row>
    <row r="35" spans="1:17" ht="18.75" customHeight="1" thickBot="1" x14ac:dyDescent="0.2">
      <c r="A35" s="62" t="s">
        <v>25</v>
      </c>
      <c r="B35" s="178"/>
      <c r="C35" s="179"/>
      <c r="D35" s="185"/>
      <c r="E35" s="186"/>
      <c r="F35" s="186"/>
      <c r="G35" s="187"/>
      <c r="H35" s="185"/>
      <c r="I35" s="187"/>
      <c r="J35" s="191"/>
      <c r="K35" s="192"/>
      <c r="L35" s="189"/>
      <c r="M35" s="190"/>
      <c r="N35" s="209"/>
      <c r="O35" s="210"/>
      <c r="P35" s="60">
        <f t="shared" ref="P35:P43" si="8">L35-N35</f>
        <v>0</v>
      </c>
    </row>
    <row r="36" spans="1:17" ht="18.75" customHeight="1" thickBot="1" x14ac:dyDescent="0.2">
      <c r="A36" s="63" t="s">
        <v>25</v>
      </c>
      <c r="B36" s="177"/>
      <c r="C36" s="177"/>
      <c r="D36" s="132"/>
      <c r="E36" s="133"/>
      <c r="F36" s="133"/>
      <c r="G36" s="134"/>
      <c r="H36" s="132"/>
      <c r="I36" s="134"/>
      <c r="J36" s="205"/>
      <c r="K36" s="206"/>
      <c r="L36" s="189"/>
      <c r="M36" s="190"/>
      <c r="N36" s="209"/>
      <c r="O36" s="210"/>
      <c r="P36" s="60">
        <f t="shared" si="8"/>
        <v>0</v>
      </c>
    </row>
    <row r="37" spans="1:17" ht="19.149999999999999" customHeight="1" thickBot="1" x14ac:dyDescent="0.2">
      <c r="A37" s="63" t="s">
        <v>25</v>
      </c>
      <c r="B37" s="130"/>
      <c r="C37" s="131"/>
      <c r="D37" s="132"/>
      <c r="E37" s="133"/>
      <c r="F37" s="133"/>
      <c r="G37" s="134"/>
      <c r="H37" s="132"/>
      <c r="I37" s="134"/>
      <c r="J37" s="132"/>
      <c r="K37" s="188"/>
      <c r="L37" s="135"/>
      <c r="M37" s="136"/>
      <c r="N37" s="128"/>
      <c r="O37" s="129"/>
      <c r="P37" s="60">
        <f t="shared" si="8"/>
        <v>0</v>
      </c>
    </row>
    <row r="38" spans="1:17" ht="19.5" customHeight="1" thickBot="1" x14ac:dyDescent="0.2">
      <c r="A38" s="62" t="s">
        <v>25</v>
      </c>
      <c r="B38" s="137"/>
      <c r="C38" s="138"/>
      <c r="D38" s="130"/>
      <c r="E38" s="139"/>
      <c r="F38" s="139"/>
      <c r="G38" s="131"/>
      <c r="H38" s="130"/>
      <c r="I38" s="131"/>
      <c r="J38" s="130"/>
      <c r="K38" s="131"/>
      <c r="L38" s="135"/>
      <c r="M38" s="136"/>
      <c r="N38" s="128"/>
      <c r="O38" s="129"/>
      <c r="P38" s="60">
        <f t="shared" si="8"/>
        <v>0</v>
      </c>
    </row>
    <row r="39" spans="1:17" ht="19.5" customHeight="1" thickBot="1" x14ac:dyDescent="0.2">
      <c r="A39" s="63" t="s">
        <v>25</v>
      </c>
      <c r="B39" s="130"/>
      <c r="C39" s="131"/>
      <c r="D39" s="132"/>
      <c r="E39" s="133"/>
      <c r="F39" s="133"/>
      <c r="G39" s="134"/>
      <c r="H39" s="132"/>
      <c r="I39" s="134"/>
      <c r="J39" s="132"/>
      <c r="K39" s="134"/>
      <c r="L39" s="135"/>
      <c r="M39" s="136"/>
      <c r="N39" s="128"/>
      <c r="O39" s="129"/>
      <c r="P39" s="60">
        <f t="shared" si="8"/>
        <v>0</v>
      </c>
    </row>
    <row r="40" spans="1:17" ht="19.5" customHeight="1" thickBot="1" x14ac:dyDescent="0.2">
      <c r="A40" s="63" t="s">
        <v>25</v>
      </c>
      <c r="B40" s="130"/>
      <c r="C40" s="131"/>
      <c r="D40" s="132"/>
      <c r="E40" s="133"/>
      <c r="F40" s="133"/>
      <c r="G40" s="134"/>
      <c r="H40" s="132"/>
      <c r="I40" s="134"/>
      <c r="J40" s="132"/>
      <c r="K40" s="134"/>
      <c r="L40" s="135"/>
      <c r="M40" s="136"/>
      <c r="N40" s="128"/>
      <c r="O40" s="129"/>
      <c r="P40" s="60">
        <f t="shared" si="8"/>
        <v>0</v>
      </c>
    </row>
    <row r="41" spans="1:17" ht="19.5" customHeight="1" thickBot="1" x14ac:dyDescent="0.2">
      <c r="A41" s="62" t="s">
        <v>25</v>
      </c>
      <c r="B41" s="137"/>
      <c r="C41" s="138"/>
      <c r="D41" s="130"/>
      <c r="E41" s="139"/>
      <c r="F41" s="139"/>
      <c r="G41" s="131"/>
      <c r="H41" s="130"/>
      <c r="I41" s="131"/>
      <c r="J41" s="130"/>
      <c r="K41" s="131"/>
      <c r="L41" s="135"/>
      <c r="M41" s="136"/>
      <c r="N41" s="128"/>
      <c r="O41" s="129"/>
      <c r="P41" s="60">
        <f t="shared" si="8"/>
        <v>0</v>
      </c>
    </row>
    <row r="42" spans="1:17" ht="19.5" customHeight="1" thickBot="1" x14ac:dyDescent="0.2">
      <c r="A42" s="63" t="s">
        <v>25</v>
      </c>
      <c r="B42" s="130"/>
      <c r="C42" s="131"/>
      <c r="D42" s="132"/>
      <c r="E42" s="133"/>
      <c r="F42" s="133"/>
      <c r="G42" s="134"/>
      <c r="H42" s="132"/>
      <c r="I42" s="134"/>
      <c r="J42" s="132"/>
      <c r="K42" s="134"/>
      <c r="L42" s="135"/>
      <c r="M42" s="136"/>
      <c r="N42" s="128"/>
      <c r="O42" s="129"/>
      <c r="P42" s="60">
        <f t="shared" si="8"/>
        <v>0</v>
      </c>
    </row>
    <row r="43" spans="1:17" ht="18.75" customHeight="1" x14ac:dyDescent="0.15">
      <c r="A43" s="63" t="s">
        <v>25</v>
      </c>
      <c r="B43" s="130"/>
      <c r="C43" s="131"/>
      <c r="D43" s="132"/>
      <c r="E43" s="133"/>
      <c r="F43" s="133"/>
      <c r="G43" s="134"/>
      <c r="H43" s="132"/>
      <c r="I43" s="134"/>
      <c r="J43" s="132"/>
      <c r="K43" s="134"/>
      <c r="L43" s="135"/>
      <c r="M43" s="136"/>
      <c r="N43" s="128"/>
      <c r="O43" s="129"/>
      <c r="P43" s="60">
        <f t="shared" si="8"/>
        <v>0</v>
      </c>
    </row>
    <row r="44" spans="1:17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  <row r="589" spans="1:15" x14ac:dyDescent="0.15">
      <c r="L589" s="2"/>
      <c r="M589" s="2"/>
      <c r="N589" s="2"/>
      <c r="O589" s="2"/>
    </row>
    <row r="590" spans="1:15" x14ac:dyDescent="0.15">
      <c r="L590" s="2"/>
      <c r="M590" s="2"/>
      <c r="N590" s="2"/>
      <c r="O590" s="2"/>
    </row>
    <row r="591" spans="1:15" x14ac:dyDescent="0.15">
      <c r="L591" s="2"/>
      <c r="M591" s="2"/>
      <c r="N591" s="2"/>
      <c r="O591" s="2"/>
    </row>
    <row r="592" spans="1:15" x14ac:dyDescent="0.15">
      <c r="L592" s="2"/>
      <c r="M592" s="2"/>
      <c r="N592" s="2"/>
      <c r="O592" s="2"/>
    </row>
    <row r="593" spans="12:15" x14ac:dyDescent="0.15">
      <c r="L593" s="2"/>
      <c r="M593" s="2"/>
      <c r="N593" s="2"/>
      <c r="O593" s="2"/>
    </row>
  </sheetData>
  <mergeCells count="88"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phoneticPr fontId="19" type="noConversion"/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EDA30-EC4D-40EA-A1E3-0974E13F7F7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2023-08-03T14:39:54Z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