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SWEETGREEN-LOGAN SQUARE\"/>
    </mc:Choice>
  </mc:AlternateContent>
  <xr:revisionPtr revIDLastSave="0" documentId="8_{5144C181-FDB7-4692-852E-6C8EE8554B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I9" i="1"/>
  <c r="J9" i="1"/>
  <c r="P34" i="1" l="1"/>
  <c r="P35" i="1"/>
  <c r="P36" i="1"/>
  <c r="P37" i="1"/>
  <c r="P38" i="1"/>
  <c r="P39" i="1"/>
  <c r="N13" i="1" l="1"/>
  <c r="M13" i="1"/>
  <c r="L13" i="1"/>
  <c r="K13" i="1"/>
  <c r="H13" i="1"/>
  <c r="G13" i="1"/>
  <c r="D13" i="1"/>
  <c r="C13" i="1"/>
  <c r="P33" i="1" l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<sst xmlns="http://schemas.openxmlformats.org/spreadsheetml/2006/main" count="79" uniqueCount="52">
  <si>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</si>
  <si>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</si>
  <si>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</si>
  <si>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</si>
  <si>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</si>
  <si>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</si>
  <si>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</si>
  <si>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</si>
  <si>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</si>
  <si>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</si>
  <si>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</si>
  <si>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</si>
  <si>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</si>
  <si>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</si>
  <si>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</si>
  <si>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</si>
  <si>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</si>
  <si>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</si>
  <si>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</si>
  <si>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</si>
  <si>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</si>
  <si>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</si>
  <si>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</si>
  <si>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</si>
  <si>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</si>
  <si>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</si>
  <si>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</si>
  <si>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</si>
  <si>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</si>
  <si>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</si>
  <si>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</si>
  <si>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</si>
  <si>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</si>
  <si>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</si>
  <si>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</si>
  <si>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</si>
  <si>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</si>
  <si>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</si>
  <si>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</si>
  <si>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</si>
  <si>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</si>
  <si>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</si>
  <si>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</si>
  <si>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DINING</t>
  </si>
  <si>
    <t>KITCHEN</t>
  </si>
  <si>
    <t>BOH</t>
  </si>
  <si>
    <t>WAREWASH</t>
  </si>
  <si>
    <t>KITCHEN HOOD</t>
  </si>
  <si>
    <t>RESTROOMS</t>
  </si>
  <si>
    <t>EF-3</t>
  </si>
  <si>
    <t>GENERAL</t>
  </si>
  <si>
    <t>[1] Building pressure with EF-3 disabled: -0.002"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</si>
</sst>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H21" sqref="H2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27</v>
      </c>
      <c r="J4" s="139"/>
      <c r="K4" s="144" t="s">
        <v>3</v>
      </c>
      <c r="L4" s="145"/>
      <c r="M4" s="142" t="s">
        <v>4</v>
      </c>
      <c r="N4" s="143"/>
      <c r="O4" s="142" t="s">
        <v>38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39</v>
      </c>
      <c r="B6" s="72" t="s">
        <v>43</v>
      </c>
      <c r="C6" s="23">
        <v>4200</v>
      </c>
      <c r="D6" s="24">
        <v>4412</v>
      </c>
      <c r="E6" s="23">
        <f t="shared" ref="E6:F7" si="0">C6-G6</f>
        <v>3150</v>
      </c>
      <c r="F6" s="24">
        <f t="shared" si="0"/>
        <v>3334</v>
      </c>
      <c r="G6" s="25">
        <v>1050</v>
      </c>
      <c r="H6" s="26">
        <v>1078</v>
      </c>
      <c r="I6" s="27">
        <f>G6/C6</f>
        <v>0.25</v>
      </c>
      <c r="J6" s="28">
        <f>H6/D6</f>
        <v>0.2443336355394379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thickBot="1" x14ac:dyDescent="0.25">
      <c r="A7" s="74" t="s">
        <v>40</v>
      </c>
      <c r="B7" s="73" t="s">
        <v>44</v>
      </c>
      <c r="C7" s="35">
        <v>2950</v>
      </c>
      <c r="D7" s="36">
        <v>2964</v>
      </c>
      <c r="E7" s="35">
        <f t="shared" si="0"/>
        <v>2400</v>
      </c>
      <c r="F7" s="36">
        <f t="shared" si="0"/>
        <v>2430</v>
      </c>
      <c r="G7" s="37">
        <v>550</v>
      </c>
      <c r="H7" s="38">
        <v>534</v>
      </c>
      <c r="I7" s="39">
        <f t="shared" ref="I7:J7" si="1">G7/C7</f>
        <v>0.1864406779661017</v>
      </c>
      <c r="J7" s="40">
        <f t="shared" si="1"/>
        <v>0.18016194331983806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thickBot="1" x14ac:dyDescent="0.25">
      <c r="A8" s="74" t="s">
        <v>41</v>
      </c>
      <c r="B8" s="73" t="s">
        <v>45</v>
      </c>
      <c r="C8" s="47"/>
      <c r="D8" s="48"/>
      <c r="E8" s="47" t="s">
        <v>10</v>
      </c>
      <c r="F8" s="48"/>
      <c r="G8" s="37">
        <v>25</v>
      </c>
      <c r="H8" s="38">
        <v>0</v>
      </c>
      <c r="I8" s="39" t="e">
        <f t="shared" ref="I8:I9" si="2">G8/C8</f>
        <v>#DIV/0!</v>
      </c>
      <c r="J8" s="40" t="e">
        <f t="shared" ref="J8:J9" si="3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">
      <c r="A9" s="74" t="s">
        <v>42</v>
      </c>
      <c r="B9" s="73" t="s">
        <v>46</v>
      </c>
      <c r="C9" s="47"/>
      <c r="D9" s="48"/>
      <c r="E9" s="47" t="s">
        <v>10</v>
      </c>
      <c r="F9" s="48"/>
      <c r="G9" s="37">
        <v>25</v>
      </c>
      <c r="H9" s="38">
        <v>0</v>
      </c>
      <c r="I9" s="39" t="e">
        <f t="shared" si="2"/>
        <v>#DIV/0!</v>
      </c>
      <c r="J9" s="40" t="e">
        <f t="shared" si="3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">
      <c r="A10" s="75" t="s">
        <v>11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1550</v>
      </c>
      <c r="N10" s="51">
        <v>1496</v>
      </c>
      <c r="O10" s="45"/>
      <c r="P10" s="46"/>
      <c r="Q10" s="63"/>
      <c r="R10" s="68"/>
    </row>
    <row r="11" spans="1:21" ht="20.100000000000001" customHeight="1" x14ac:dyDescent="0.2">
      <c r="A11" s="75" t="s">
        <v>12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290</v>
      </c>
      <c r="P11" s="53">
        <v>276</v>
      </c>
      <c r="Q11" s="63"/>
      <c r="R11" s="68"/>
    </row>
    <row r="12" spans="1:21" ht="20.100000000000001" customHeight="1" thickBot="1" x14ac:dyDescent="0.25">
      <c r="A12" s="206" t="s">
        <v>49</v>
      </c>
      <c r="B12" s="207" t="s">
        <v>50</v>
      </c>
      <c r="C12" s="208"/>
      <c r="D12" s="209"/>
      <c r="E12" s="208"/>
      <c r="F12" s="209"/>
      <c r="G12" s="210"/>
      <c r="H12" s="211"/>
      <c r="I12" s="212"/>
      <c r="J12" s="211"/>
      <c r="K12" s="210"/>
      <c r="L12" s="211"/>
      <c r="M12" s="213"/>
      <c r="N12" s="213"/>
      <c r="O12" s="214">
        <v>650</v>
      </c>
      <c r="P12" s="215">
        <v>682</v>
      </c>
      <c r="Q12" s="63"/>
      <c r="R12" s="68"/>
    </row>
    <row r="13" spans="1:21" ht="20.100000000000001" customHeight="1" thickBot="1" x14ac:dyDescent="0.25">
      <c r="A13" s="104" t="s">
        <v>28</v>
      </c>
      <c r="B13" s="105"/>
      <c r="C13" s="76">
        <f>SUM(C6:C11)</f>
        <v>7150</v>
      </c>
      <c r="D13" s="77">
        <f>SUM(D6:D11)</f>
        <v>7376</v>
      </c>
      <c r="E13" s="76">
        <f>SUM(E6:E11)</f>
        <v>5550</v>
      </c>
      <c r="F13" s="77">
        <f>SUM(F6:F11)</f>
        <v>5764</v>
      </c>
      <c r="G13" s="78">
        <f>SUM(G6:G11)</f>
        <v>1650</v>
      </c>
      <c r="H13" s="79">
        <f>SUM(H6:H11)</f>
        <v>1612</v>
      </c>
      <c r="I13" s="80"/>
      <c r="J13" s="81"/>
      <c r="K13" s="78">
        <f>SUM(K6:K11)</f>
        <v>0</v>
      </c>
      <c r="L13" s="79">
        <f>SUM(L6:L11)</f>
        <v>0</v>
      </c>
      <c r="M13" s="103">
        <f>SUM(M6:M11)</f>
        <v>1550</v>
      </c>
      <c r="N13" s="82">
        <f>SUM(N6:N11)</f>
        <v>1496</v>
      </c>
      <c r="O13" s="83">
        <v>940</v>
      </c>
      <c r="P13" s="84">
        <v>958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29</v>
      </c>
      <c r="B15" s="85"/>
      <c r="C15" s="85"/>
      <c r="D15" s="85"/>
      <c r="F15" s="197" t="s">
        <v>13</v>
      </c>
      <c r="G15" s="198"/>
      <c r="H15" s="171" t="s">
        <v>32</v>
      </c>
      <c r="I15" s="172"/>
      <c r="J15" s="173"/>
      <c r="L15" s="97" t="s">
        <v>34</v>
      </c>
      <c r="M15" s="86"/>
      <c r="N15" s="86"/>
      <c r="O15" s="86"/>
      <c r="P15" s="86"/>
      <c r="R15" s="1" t="b">
        <f>T15=U15</f>
        <v>1</v>
      </c>
      <c r="T15" s="1" t="b">
        <f>C19&lt;0</f>
        <v>1</v>
      </c>
      <c r="U15" s="1" t="b">
        <f>D19&lt;0</f>
        <v>1</v>
      </c>
    </row>
    <row r="16" spans="1:21" ht="18.75" customHeight="1" thickBot="1" x14ac:dyDescent="0.25">
      <c r="A16" s="189" t="s">
        <v>28</v>
      </c>
      <c r="B16" s="190"/>
      <c r="C16" s="88" t="s">
        <v>7</v>
      </c>
      <c r="D16" s="89" t="s">
        <v>8</v>
      </c>
      <c r="F16" s="199"/>
      <c r="G16" s="200"/>
      <c r="H16" s="174"/>
      <c r="I16" s="175"/>
      <c r="J16" s="176"/>
      <c r="L16" s="168" t="s">
        <v>37</v>
      </c>
      <c r="M16" s="168"/>
      <c r="N16" s="168"/>
      <c r="O16" s="168"/>
      <c r="P16" s="100">
        <f>IF(R15=TRUE, 1, 0)</f>
        <v>1</v>
      </c>
    </row>
    <row r="17" spans="1:21" ht="18.75" customHeight="1" x14ac:dyDescent="0.2">
      <c r="A17" s="191" t="s">
        <v>31</v>
      </c>
      <c r="B17" s="192"/>
      <c r="C17" s="90">
        <f>G13+K13</f>
        <v>1650</v>
      </c>
      <c r="D17" s="91">
        <f>H13+L13</f>
        <v>1612</v>
      </c>
      <c r="F17" s="120" t="s">
        <v>14</v>
      </c>
      <c r="G17" s="121"/>
      <c r="H17" s="180">
        <v>-0.01</v>
      </c>
      <c r="I17" s="181"/>
      <c r="J17" s="182"/>
      <c r="L17" s="169"/>
      <c r="M17" s="169"/>
      <c r="N17" s="169"/>
      <c r="O17" s="169"/>
      <c r="P17" s="102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25">
      <c r="A18" s="193" t="s">
        <v>30</v>
      </c>
      <c r="B18" s="194"/>
      <c r="C18" s="94">
        <f>M13+O13</f>
        <v>2490</v>
      </c>
      <c r="D18" s="95">
        <f>N13+P13</f>
        <v>2454</v>
      </c>
      <c r="F18" s="122" t="s">
        <v>15</v>
      </c>
      <c r="G18" s="123"/>
      <c r="H18" s="183">
        <v>-8.9999999999999993E-3</v>
      </c>
      <c r="I18" s="184"/>
      <c r="J18" s="185"/>
      <c r="L18" s="170" t="s">
        <v>35</v>
      </c>
      <c r="M18" s="170"/>
      <c r="N18" s="170"/>
      <c r="O18" s="170"/>
      <c r="P18" s="101">
        <f>IF(R17=TRUE, 1, 0)</f>
        <v>1</v>
      </c>
    </row>
    <row r="19" spans="1:21" ht="18.75" customHeight="1" thickBot="1" x14ac:dyDescent="0.3">
      <c r="A19" s="195" t="s">
        <v>19</v>
      </c>
      <c r="B19" s="196"/>
      <c r="C19" s="92">
        <f>C17-C18</f>
        <v>-840</v>
      </c>
      <c r="D19" s="93">
        <f>D17-D18</f>
        <v>-842</v>
      </c>
      <c r="F19" s="201" t="s">
        <v>16</v>
      </c>
      <c r="G19" s="202"/>
      <c r="H19" s="186">
        <v>-1.0999999999999999E-2</v>
      </c>
      <c r="I19" s="187"/>
      <c r="J19" s="188"/>
      <c r="L19" s="169"/>
      <c r="M19" s="169"/>
      <c r="N19" s="169"/>
      <c r="O19" s="169"/>
      <c r="P19" s="102"/>
      <c r="R19" s="1" t="b">
        <f>AND(H20&gt;=-0.02, H20&lt;=0.02)</f>
        <v>1</v>
      </c>
    </row>
    <row r="20" spans="1:21" ht="16.5" customHeight="1" thickBot="1" x14ac:dyDescent="0.25">
      <c r="F20" s="136" t="s">
        <v>17</v>
      </c>
      <c r="G20" s="137"/>
      <c r="H20" s="177">
        <v>-0.01</v>
      </c>
      <c r="I20" s="178"/>
      <c r="J20" s="179"/>
      <c r="L20" s="166" t="s">
        <v>36</v>
      </c>
      <c r="M20" s="166"/>
      <c r="N20" s="166"/>
      <c r="O20" s="166"/>
      <c r="P20" s="96">
        <f>IF(R19=TRUE, 1, 0)</f>
        <v>1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4" t="s">
        <v>51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3" t="s">
        <v>20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6</v>
      </c>
      <c r="B30" s="159" t="s">
        <v>25</v>
      </c>
      <c r="C30" s="160"/>
      <c r="D30" s="114" t="s">
        <v>24</v>
      </c>
      <c r="E30" s="116"/>
      <c r="F30" s="116"/>
      <c r="G30" s="115"/>
      <c r="H30" s="114" t="s">
        <v>21</v>
      </c>
      <c r="I30" s="115"/>
      <c r="J30" s="116" t="s">
        <v>22</v>
      </c>
      <c r="K30" s="116"/>
      <c r="L30" s="117" t="s">
        <v>3</v>
      </c>
      <c r="M30" s="117"/>
      <c r="N30" s="110" t="s">
        <v>4</v>
      </c>
      <c r="O30" s="111"/>
      <c r="P30" s="60" t="s">
        <v>23</v>
      </c>
    </row>
    <row r="31" spans="1:21" ht="18.75" customHeight="1" thickBot="1" x14ac:dyDescent="0.25">
      <c r="A31" s="61" t="s">
        <v>26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4">L31-N31</f>
        <v>0</v>
      </c>
    </row>
    <row r="32" spans="1:21" ht="18.75" customHeight="1" thickBot="1" x14ac:dyDescent="0.25">
      <c r="A32" s="62" t="s">
        <v>26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4"/>
        <v>0</v>
      </c>
    </row>
    <row r="33" spans="1:16" ht="19.149999999999999" customHeight="1" thickBot="1" x14ac:dyDescent="0.25">
      <c r="A33" s="62" t="s">
        <v>26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25">
      <c r="A34" s="61" t="s">
        <v>26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25">
      <c r="A35" s="62" t="s">
        <v>26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25">
      <c r="A36" s="62" t="s">
        <v>26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25">
      <c r="A37" s="61" t="s">
        <v>26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4"/>
        <v>0</v>
      </c>
    </row>
    <row r="38" spans="1:16" ht="19.5" customHeight="1" thickBot="1" x14ac:dyDescent="0.25">
      <c r="A38" s="62" t="s">
        <v>26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ht="18.75" customHeight="1" x14ac:dyDescent="0.2">
      <c r="A39" s="62" t="s">
        <v>26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CBC118-6337-4FF2-B008-48A2A1769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2023-01-08T17:25:31Z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