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 Cuesta\Downloads\"/>
    </mc:Choice>
  </mc:AlternateContent>
  <xr:revisionPtr revIDLastSave="0" documentId="13_ncr:1_{BAC37BF9-E47D-4F2A-9C14-1D60BD1EF9B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<sst xmlns="http://schemas.openxmlformats.org/spreadsheetml/2006/main" count="69" uniqueCount="43">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</sst>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96" zoomScaleNormal="55" zoomScaleSheetLayoutView="55" workbookViewId="0">
      <selection activeCell="A9" sqref="A9:XFD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/>
      <c r="C6" s="23">
        <v>4000</v>
      </c>
      <c r="D6" s="24"/>
      <c r="E6" s="23">
        <v>3500</v>
      </c>
      <c r="F6" s="24">
        <f t="shared" ref="F6:F7" si="0">D6-H6</f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/>
      <c r="C7" s="35">
        <v>4375</v>
      </c>
      <c r="D7" s="36"/>
      <c r="E7" s="35">
        <v>3375</v>
      </c>
      <c r="F7" s="36">
        <f t="shared" si="0"/>
        <v>0</v>
      </c>
      <c r="G7" s="37">
        <v>1000</v>
      </c>
      <c r="H7" s="38"/>
      <c r="I7" s="39">
        <f t="shared" ref="I7:J7" si="1">G7/C7</f>
        <v>0.22857142857142856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/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17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1"/>
      <c r="R9" s="66"/>
    </row>
    <row r="10" spans="1:21" ht="20.100000000000001" customHeight="1" thickBot="1" x14ac:dyDescent="0.3">
      <c r="A10" s="73" t="s">
        <v>18</v>
      </c>
      <c r="B10" s="1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177" t="s">
        <v>19</v>
      </c>
      <c r="B11" s="178"/>
      <c r="C11" s="74">
        <f>SUM(C6:C10)</f>
        <v>8375</v>
      </c>
      <c r="D11" s="75">
        <f>SUM(D6:D10)</f>
        <v>0</v>
      </c>
      <c r="E11" s="74">
        <f>SUM(E6:E10)</f>
        <v>6875</v>
      </c>
      <c r="F11" s="75">
        <f>SUM(F6:F10)</f>
        <v>0</v>
      </c>
      <c r="G11" s="76">
        <f>SUM(G6:G10)</f>
        <v>1500</v>
      </c>
      <c r="H11" s="77">
        <f>SUM(H6:H10)</f>
        <v>0</v>
      </c>
      <c r="I11" s="78"/>
      <c r="J11" s="79"/>
      <c r="K11" s="76">
        <f>SUM(K6:K10)</f>
        <v>1300</v>
      </c>
      <c r="L11" s="77">
        <f>SUM(L6:L10)</f>
        <v>0</v>
      </c>
      <c r="M11" s="101">
        <f>SUM(M6:M10)</f>
        <v>2700</v>
      </c>
      <c r="N11" s="80">
        <f>SUM(N6:N10)</f>
        <v>0</v>
      </c>
      <c r="O11" s="81">
        <f>SUM(O6:O10)</f>
        <v>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20</v>
      </c>
      <c r="B13" s="83"/>
      <c r="C13" s="83"/>
      <c r="D13" s="83"/>
      <c r="F13" s="145" t="s">
        <v>21</v>
      </c>
      <c r="G13" s="146"/>
      <c r="H13" s="119" t="s">
        <v>22</v>
      </c>
      <c r="I13" s="120"/>
      <c r="J13" s="121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7" t="s">
        <v>19</v>
      </c>
      <c r="B14" s="138"/>
      <c r="C14" s="86" t="s">
        <v>11</v>
      </c>
      <c r="D14" s="87" t="s">
        <v>12</v>
      </c>
      <c r="F14" s="147"/>
      <c r="G14" s="148"/>
      <c r="H14" s="122"/>
      <c r="I14" s="123"/>
      <c r="J14" s="124"/>
      <c r="L14" s="116" t="s">
        <v>24</v>
      </c>
      <c r="M14" s="116"/>
      <c r="N14" s="116"/>
      <c r="O14" s="116"/>
      <c r="P14" s="98">
        <f>IF(R13=TRUE, 1, 0)</f>
        <v>1</v>
      </c>
    </row>
    <row r="15" spans="1:21" ht="18.75" customHeight="1" x14ac:dyDescent="0.25">
      <c r="A15" s="139" t="s">
        <v>25</v>
      </c>
      <c r="B15" s="140"/>
      <c r="C15" s="88">
        <f>G11+K11</f>
        <v>2800</v>
      </c>
      <c r="D15" s="89">
        <f>H11+L11</f>
        <v>0</v>
      </c>
      <c r="F15" s="186" t="s">
        <v>26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1" t="s">
        <v>27</v>
      </c>
      <c r="B16" s="142"/>
      <c r="C16" s="92">
        <f>M11+O11</f>
        <v>2700</v>
      </c>
      <c r="D16" s="93">
        <f>N11+P11</f>
        <v>0</v>
      </c>
      <c r="F16" s="188" t="s">
        <v>28</v>
      </c>
      <c r="G16" s="189"/>
      <c r="H16" s="131"/>
      <c r="I16" s="132"/>
      <c r="J16" s="133"/>
      <c r="L16" s="118" t="s">
        <v>29</v>
      </c>
      <c r="M16" s="118"/>
      <c r="N16" s="118"/>
      <c r="O16" s="118"/>
      <c r="P16" s="99" t="e">
        <f>IF(R15=TRUE, 1, 0)</f>
        <v>#DIV/0!</v>
      </c>
    </row>
    <row r="17" spans="1:18" ht="18.75" customHeight="1" thickBot="1" x14ac:dyDescent="0.35">
      <c r="A17" s="143" t="s">
        <v>30</v>
      </c>
      <c r="B17" s="144"/>
      <c r="C17" s="90">
        <f>C15-C16</f>
        <v>100</v>
      </c>
      <c r="D17" s="91">
        <f>D15-D16</f>
        <v>0</v>
      </c>
      <c r="F17" s="149" t="s">
        <v>31</v>
      </c>
      <c r="G17" s="150"/>
      <c r="H17" s="134"/>
      <c r="I17" s="135"/>
      <c r="J17" s="136"/>
      <c r="L17" s="117"/>
      <c r="M17" s="117"/>
      <c r="N17" s="117"/>
      <c r="O17" s="117"/>
      <c r="P17" s="100"/>
      <c r="R17" s="1" t="e">
        <f>AND(H18&gt;=-0.02, H18&lt;=0.02)</f>
        <v>#DIV/0!</v>
      </c>
    </row>
    <row r="18" spans="1:18" ht="16.5" customHeight="1" thickBot="1" x14ac:dyDescent="0.3">
      <c r="F18" s="202" t="s">
        <v>32</v>
      </c>
      <c r="G18" s="203"/>
      <c r="H18" s="125" t="e">
        <f>AVERAGE(H15:J17)</f>
        <v>#DIV/0!</v>
      </c>
      <c r="I18" s="126"/>
      <c r="J18" s="127"/>
      <c r="L18" s="114" t="s">
        <v>33</v>
      </c>
      <c r="M18" s="114"/>
      <c r="N18" s="114"/>
      <c r="O18" s="114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00000000000001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00000000000001" customHeight="1" thickBot="1" x14ac:dyDescent="0.3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99" t="s">
        <v>35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4" t="s">
        <v>36</v>
      </c>
      <c r="C28" s="155"/>
      <c r="D28" s="156" t="s">
        <v>37</v>
      </c>
      <c r="E28" s="157"/>
      <c r="F28" s="157"/>
      <c r="G28" s="158"/>
      <c r="H28" s="156" t="s">
        <v>38</v>
      </c>
      <c r="I28" s="158"/>
      <c r="J28" s="157" t="s">
        <v>39</v>
      </c>
      <c r="K28" s="157"/>
      <c r="L28" s="185" t="s">
        <v>6</v>
      </c>
      <c r="M28" s="185"/>
      <c r="N28" s="181" t="s">
        <v>7</v>
      </c>
      <c r="O28" s="182"/>
      <c r="P28" s="58" t="s">
        <v>40</v>
      </c>
    </row>
    <row r="29" spans="1:18" ht="18.75" customHeight="1" thickBot="1" x14ac:dyDescent="0.3">
      <c r="A29" s="59" t="s">
        <v>41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2">L29-N29</f>
        <v>0</v>
      </c>
    </row>
    <row r="30" spans="1:18" ht="18.75" customHeight="1" thickBot="1" x14ac:dyDescent="0.3">
      <c r="A30" s="60" t="s">
        <v>41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2"/>
        <v>0</v>
      </c>
    </row>
    <row r="31" spans="1:18" ht="19.2" customHeight="1" thickBot="1" x14ac:dyDescent="0.3">
      <c r="A31" s="60" t="s">
        <v>41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2"/>
        <v>0</v>
      </c>
    </row>
    <row r="32" spans="1:18" ht="19.5" customHeight="1" thickBot="1" x14ac:dyDescent="0.3">
      <c r="A32" s="59" t="s">
        <v>41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60" t="s">
        <v>41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41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59" t="s">
        <v>41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60" t="s">
        <v>41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2"/>
        <v>0</v>
      </c>
    </row>
    <row r="37" spans="1:16" ht="18.75" customHeight="1" x14ac:dyDescent="0.25">
      <c r="A37" s="60" t="s">
        <v>41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Cuesta</cp:lastModifiedBy>
  <cp:revision/>
  <dcterms:created xsi:type="dcterms:W3CDTF">2015-11-16T19:09:52Z</dcterms:created>
  <dcterms:modified xsi:type="dcterms:W3CDTF">2025-12-09T13:46:23Z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