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Mendocino Farms/#104 HUNTINGTON BEACH, CA/2 DRAWINGS/"/>
    </mc:Choice>
  </mc:AlternateContent>
  <xr:revisionPtr revIDLastSave="126" documentId="13_ncr:1_{B888774D-3C83-41B9-8B1C-1CD895A9BF91}" xr6:coauthVersionLast="47" xr6:coauthVersionMax="47" xr10:uidLastSave="{788E3817-D385-46BF-8ED3-31A533B8A45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E7" i="1"/>
  <c r="F7" i="1"/>
  <c r="I7" i="1"/>
  <c r="J7" i="1"/>
  <c r="J9" i="1"/>
  <c r="I9" i="1"/>
  <c r="F9" i="1"/>
  <c r="E9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6" i="1" l="1"/>
  <c r="R18" i="1"/>
  <c r="P20" i="1" s="1"/>
  <c r="D18" i="1" l="1"/>
  <c r="C18" i="1"/>
  <c r="D17" i="1"/>
  <c r="C17" i="1"/>
  <c r="C19" i="1" l="1"/>
  <c r="T14" i="1" s="1"/>
  <c r="D19" i="1"/>
  <c r="U16" i="1" s="1"/>
  <c r="R16" i="1" s="1"/>
  <c r="J6" i="1"/>
  <c r="I6" i="1"/>
  <c r="U14" i="1" l="1"/>
  <c r="R14" i="1" s="1"/>
  <c r="P16" i="1" s="1"/>
  <c r="P18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<sst xmlns="http://schemas.openxmlformats.org/spreadsheetml/2006/main" count="77" uniqueCount="51">
  <si>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</si>
  <si>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</si>
  <si>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</si>
  <si>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</si>
  <si>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</si>
  <si>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</si>
  <si>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</si>
  <si>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</si>
  <si>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</si>
  <si>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</si>
  <si>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</si>
  <si>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</si>
  <si>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</si>
  <si>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</si>
  <si>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</si>
  <si>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</si>
  <si>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</si>
  <si>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</si>
  <si>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</si>
  <si>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</si>
  <si>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</si>
  <si>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</si>
  <si>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</si>
  <si>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</si>
  <si>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</si>
  <si>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</si>
  <si>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</si>
  <si>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</si>
  <si>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</si>
  <si>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</si>
  <si>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</si>
  <si>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</si>
  <si>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</si>
  <si>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</si>
  <si>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</si>
  <si>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</si>
  <si>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</si>
  <si>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</si>
  <si>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 HD</t>
  </si>
  <si>
    <t xml:space="preserve">KITCHEN HD </t>
  </si>
  <si>
    <t>RESTROOM</t>
  </si>
  <si>
    <t>OKT-02</t>
  </si>
  <si>
    <t>OKT-04</t>
  </si>
  <si>
    <t>AHU-1</t>
  </si>
  <si>
    <t>AHU-2</t>
  </si>
  <si>
    <t>AHU-3</t>
  </si>
  <si>
    <t>AHU-4</t>
  </si>
  <si>
    <t>DINING NORTH</t>
  </si>
  <si>
    <t>DINING SOUTH</t>
  </si>
  <si>
    <t>KITCHEN ROH</t>
  </si>
  <si>
    <t>KITCHEN 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</si>
</sst>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O13" sqref="O13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43</v>
      </c>
      <c r="B6" s="73" t="s">
        <v>47</v>
      </c>
      <c r="C6" s="23">
        <v>1000</v>
      </c>
      <c r="D6" s="24"/>
      <c r="E6" s="23">
        <f t="shared" ref="E6:F9" si="0">C6-G6</f>
        <v>700</v>
      </c>
      <c r="F6" s="24">
        <f t="shared" si="0"/>
        <v>0</v>
      </c>
      <c r="G6" s="25">
        <v>300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44</v>
      </c>
      <c r="B7" s="74" t="s">
        <v>48</v>
      </c>
      <c r="C7" s="35">
        <v>800</v>
      </c>
      <c r="D7" s="36"/>
      <c r="E7" s="35">
        <f t="shared" ref="E7:E8" si="1">C7-G7</f>
        <v>550</v>
      </c>
      <c r="F7" s="36">
        <f t="shared" ref="F7:F8" si="2">D7-H7</f>
        <v>0</v>
      </c>
      <c r="G7" s="37">
        <v>250</v>
      </c>
      <c r="H7" s="38"/>
      <c r="I7" s="39">
        <f t="shared" ref="I7:I8" si="3">G7/C7</f>
        <v>0.3125</v>
      </c>
      <c r="J7" s="40" t="e">
        <f t="shared" ref="J7:J8" si="4">H7/D7</f>
        <v>#DIV/0!</v>
      </c>
      <c r="K7" s="41"/>
      <c r="L7" s="42"/>
      <c r="M7" s="43"/>
      <c r="N7" s="44"/>
      <c r="O7" s="45"/>
      <c r="P7" s="46"/>
      <c r="Q7" s="55"/>
      <c r="R7" s="69"/>
    </row>
    <row r="8" spans="1:21" ht="20.100000000000001" customHeight="1" x14ac:dyDescent="0.25">
      <c r="A8" s="76" t="s">
        <v>45</v>
      </c>
      <c r="B8" s="74" t="s">
        <v>49</v>
      </c>
      <c r="C8" s="35">
        <v>1200</v>
      </c>
      <c r="D8" s="36"/>
      <c r="E8" s="35">
        <f t="shared" si="1"/>
        <v>1025</v>
      </c>
      <c r="F8" s="36">
        <f t="shared" si="2"/>
        <v>0</v>
      </c>
      <c r="G8" s="37">
        <v>175</v>
      </c>
      <c r="H8" s="38"/>
      <c r="I8" s="39">
        <f t="shared" si="3"/>
        <v>0.14583333333333334</v>
      </c>
      <c r="J8" s="40" t="e">
        <f t="shared" si="4"/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46</v>
      </c>
      <c r="B9" s="74" t="s">
        <v>50</v>
      </c>
      <c r="C9" s="35">
        <v>1050</v>
      </c>
      <c r="D9" s="36"/>
      <c r="E9" s="35">
        <f t="shared" si="0"/>
        <v>875</v>
      </c>
      <c r="F9" s="36">
        <f t="shared" si="0"/>
        <v>0</v>
      </c>
      <c r="G9" s="37">
        <v>175</v>
      </c>
      <c r="H9" s="38"/>
      <c r="I9" s="39">
        <f t="shared" ref="I9:J9" si="5">G9/C9</f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55"/>
      <c r="R9" s="69"/>
    </row>
    <row r="10" spans="1:21" ht="20.100000000000001" customHeight="1" x14ac:dyDescent="0.25">
      <c r="A10" s="76" t="s">
        <v>41</v>
      </c>
      <c r="B10" s="74" t="s">
        <v>38</v>
      </c>
      <c r="C10" s="47"/>
      <c r="D10" s="48"/>
      <c r="E10" s="47" t="s">
        <v>13</v>
      </c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4"/>
      <c r="R10" s="69"/>
    </row>
    <row r="11" spans="1:21" ht="20.100000000000001" customHeight="1" x14ac:dyDescent="0.25">
      <c r="A11" s="76" t="s">
        <v>42</v>
      </c>
      <c r="B11" s="74" t="s">
        <v>39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2100</v>
      </c>
      <c r="N11" s="51"/>
      <c r="O11" s="45"/>
      <c r="P11" s="46"/>
      <c r="Q11" s="64"/>
      <c r="R11" s="69"/>
    </row>
    <row r="12" spans="1:21" ht="20.100000000000001" customHeight="1" thickBot="1" x14ac:dyDescent="0.3">
      <c r="A12" s="76" t="s">
        <v>14</v>
      </c>
      <c r="B12" s="74" t="s">
        <v>40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150</v>
      </c>
      <c r="P12" s="54"/>
      <c r="Q12" s="55"/>
      <c r="R12" s="69"/>
    </row>
    <row r="13" spans="1:21" ht="20.100000000000001" customHeight="1" thickBot="1" x14ac:dyDescent="0.3">
      <c r="A13" s="180" t="s">
        <v>15</v>
      </c>
      <c r="B13" s="181"/>
      <c r="C13" s="77">
        <f>SUM(C6:C12)</f>
        <v>4050</v>
      </c>
      <c r="D13" s="78">
        <f>SUM(D6:D12)</f>
        <v>0</v>
      </c>
      <c r="E13" s="77">
        <f>SUM(E6:E12)</f>
        <v>3150</v>
      </c>
      <c r="F13" s="78">
        <f>SUM(F6:F12)</f>
        <v>0</v>
      </c>
      <c r="G13" s="79">
        <f>SUM(G6:G12)</f>
        <v>900</v>
      </c>
      <c r="H13" s="80">
        <f>SUM(H6:H12)</f>
        <v>0</v>
      </c>
      <c r="I13" s="81"/>
      <c r="J13" s="82"/>
      <c r="K13" s="79">
        <f>SUM(K6:K12)</f>
        <v>1300</v>
      </c>
      <c r="L13" s="80">
        <f>SUM(L6:L12)</f>
        <v>0</v>
      </c>
      <c r="M13" s="104">
        <f>SUM(M6:M12)</f>
        <v>2100</v>
      </c>
      <c r="N13" s="83">
        <f>SUM(N6:N12)</f>
        <v>0</v>
      </c>
      <c r="O13" s="84">
        <f>SUM(O6:O12)</f>
        <v>150</v>
      </c>
      <c r="P13" s="85">
        <f>SUM(P6:P12)</f>
        <v>0</v>
      </c>
      <c r="Q13" s="69"/>
    </row>
    <row r="14" spans="1:21" ht="20.100000000000001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R14" s="1" t="b">
        <f>T14=U14</f>
        <v>0</v>
      </c>
      <c r="T14" s="1" t="b">
        <f>C19&lt;0</f>
        <v>1</v>
      </c>
      <c r="U14" s="1" t="b">
        <f>D19&lt;0</f>
        <v>0</v>
      </c>
    </row>
    <row r="15" spans="1:21" ht="18.75" customHeight="1" thickBot="1" x14ac:dyDescent="0.3">
      <c r="A15" s="99" t="s">
        <v>16</v>
      </c>
      <c r="B15" s="86"/>
      <c r="C15" s="86"/>
      <c r="D15" s="86"/>
      <c r="F15" s="148" t="s">
        <v>17</v>
      </c>
      <c r="G15" s="149"/>
      <c r="H15" s="122" t="s">
        <v>18</v>
      </c>
      <c r="I15" s="123"/>
      <c r="J15" s="124"/>
      <c r="L15" s="98" t="s">
        <v>19</v>
      </c>
      <c r="M15" s="87"/>
      <c r="N15" s="87"/>
      <c r="O15" s="87"/>
      <c r="P15" s="87"/>
    </row>
    <row r="16" spans="1:21" ht="18.75" customHeight="1" thickBot="1" x14ac:dyDescent="0.3">
      <c r="A16" s="140" t="s">
        <v>15</v>
      </c>
      <c r="B16" s="141"/>
      <c r="C16" s="89" t="s">
        <v>11</v>
      </c>
      <c r="D16" s="90" t="s">
        <v>12</v>
      </c>
      <c r="F16" s="150"/>
      <c r="G16" s="151"/>
      <c r="H16" s="125"/>
      <c r="I16" s="126"/>
      <c r="J16" s="127"/>
      <c r="L16" s="119" t="s">
        <v>20</v>
      </c>
      <c r="M16" s="119"/>
      <c r="N16" s="119"/>
      <c r="O16" s="119"/>
      <c r="P16" s="101">
        <f>IF(R14=TRUE, 1, 0)</f>
        <v>0</v>
      </c>
      <c r="R16" s="1" t="e">
        <f>T16=U16</f>
        <v>#DIV/0!</v>
      </c>
      <c r="T16" s="1" t="e">
        <f>H20&lt;0</f>
        <v>#DIV/0!</v>
      </c>
      <c r="U16" s="1" t="b">
        <f>D19&lt;0</f>
        <v>0</v>
      </c>
    </row>
    <row r="17" spans="1:18" ht="18.75" customHeight="1" x14ac:dyDescent="0.25">
      <c r="A17" s="142" t="s">
        <v>21</v>
      </c>
      <c r="B17" s="143"/>
      <c r="C17" s="91">
        <f>G13+K13</f>
        <v>2200</v>
      </c>
      <c r="D17" s="92">
        <f>H13+L13</f>
        <v>0</v>
      </c>
      <c r="F17" s="189" t="s">
        <v>22</v>
      </c>
      <c r="G17" s="190"/>
      <c r="H17" s="131"/>
      <c r="I17" s="132"/>
      <c r="J17" s="133"/>
      <c r="L17" s="120"/>
      <c r="M17" s="120"/>
      <c r="N17" s="120"/>
      <c r="O17" s="120"/>
      <c r="P17" s="103"/>
    </row>
    <row r="18" spans="1:18" ht="18.75" customHeight="1" thickBot="1" x14ac:dyDescent="0.3">
      <c r="A18" s="144" t="s">
        <v>23</v>
      </c>
      <c r="B18" s="145"/>
      <c r="C18" s="95">
        <f>M13+O13</f>
        <v>2250</v>
      </c>
      <c r="D18" s="96">
        <f>N13+P13</f>
        <v>0</v>
      </c>
      <c r="F18" s="191" t="s">
        <v>24</v>
      </c>
      <c r="G18" s="192"/>
      <c r="H18" s="134"/>
      <c r="I18" s="135"/>
      <c r="J18" s="136"/>
      <c r="L18" s="121" t="s">
        <v>25</v>
      </c>
      <c r="M18" s="121"/>
      <c r="N18" s="121"/>
      <c r="O18" s="121"/>
      <c r="P18" s="102" t="e">
        <f>IF(R16=TRUE, 1, 0)</f>
        <v>#DIV/0!</v>
      </c>
      <c r="R18" s="1" t="e">
        <f>AND(H20&gt;=-0.02, H20&lt;=0.02)</f>
        <v>#DIV/0!</v>
      </c>
    </row>
    <row r="19" spans="1:18" ht="16.5" customHeight="1" thickBot="1" x14ac:dyDescent="0.35">
      <c r="A19" s="146" t="s">
        <v>26</v>
      </c>
      <c r="B19" s="147"/>
      <c r="C19" s="93">
        <f>C17-C18</f>
        <v>-50</v>
      </c>
      <c r="D19" s="94">
        <f>D17-D18</f>
        <v>0</v>
      </c>
      <c r="F19" s="152" t="s">
        <v>27</v>
      </c>
      <c r="G19" s="153"/>
      <c r="H19" s="137"/>
      <c r="I19" s="138"/>
      <c r="J19" s="139"/>
      <c r="L19" s="120"/>
      <c r="M19" s="120"/>
      <c r="N19" s="120"/>
      <c r="O19" s="120"/>
      <c r="P19" s="103"/>
    </row>
    <row r="20" spans="1:18" ht="13.8" customHeight="1" thickBot="1" x14ac:dyDescent="0.3">
      <c r="F20" s="205" t="s">
        <v>28</v>
      </c>
      <c r="G20" s="206"/>
      <c r="H20" s="128" t="e">
        <f>AVERAGE(H17:J19)</f>
        <v>#DIV/0!</v>
      </c>
      <c r="I20" s="129"/>
      <c r="J20" s="130"/>
      <c r="L20" s="117" t="s">
        <v>29</v>
      </c>
      <c r="M20" s="117"/>
      <c r="N20" s="117"/>
      <c r="O20" s="117"/>
      <c r="P20" s="97" t="e">
        <f>IF(R18=TRUE, 1, 0)</f>
        <v>#DIV/0!</v>
      </c>
    </row>
    <row r="21" spans="1:18" ht="13.8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17"/>
      <c r="M21" s="117"/>
      <c r="N21" s="117"/>
      <c r="O21" s="117"/>
      <c r="P21" s="100"/>
      <c r="Q21" s="7"/>
    </row>
    <row r="22" spans="1:18" ht="13.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</row>
    <row r="23" spans="1:18" ht="20.100000000000001" customHeight="1" thickBot="1" x14ac:dyDescent="0.3">
      <c r="A23" s="3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  <c r="Q23" s="70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70"/>
    </row>
    <row r="25" spans="1:18" ht="20.100000000000001" customHeigh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thickBot="1" x14ac:dyDescent="0.3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Q28" s="57"/>
    </row>
    <row r="29" spans="1:18" ht="19.2" customHeight="1" thickBot="1" x14ac:dyDescent="0.3">
      <c r="A29" s="202" t="s">
        <v>31</v>
      </c>
      <c r="B29" s="203"/>
      <c r="C29" s="203"/>
      <c r="D29" s="203"/>
      <c r="E29" s="203"/>
      <c r="F29" s="204"/>
      <c r="G29" s="56"/>
      <c r="H29" s="56"/>
      <c r="I29" s="56"/>
      <c r="J29" s="56"/>
      <c r="K29" s="56"/>
      <c r="L29" s="56"/>
      <c r="M29" s="56"/>
      <c r="N29" s="56"/>
      <c r="O29" s="56"/>
      <c r="P29" s="55"/>
    </row>
    <row r="30" spans="1:18" ht="18.75" customHeight="1" thickBot="1" x14ac:dyDescent="0.3">
      <c r="A30" s="5" t="s">
        <v>9</v>
      </c>
      <c r="B30" s="157" t="s">
        <v>32</v>
      </c>
      <c r="C30" s="158"/>
      <c r="D30" s="159" t="s">
        <v>33</v>
      </c>
      <c r="E30" s="160"/>
      <c r="F30" s="160"/>
      <c r="G30" s="161"/>
      <c r="H30" s="159" t="s">
        <v>34</v>
      </c>
      <c r="I30" s="161"/>
      <c r="J30" s="160" t="s">
        <v>35</v>
      </c>
      <c r="K30" s="160"/>
      <c r="L30" s="188" t="s">
        <v>6</v>
      </c>
      <c r="M30" s="188"/>
      <c r="N30" s="184" t="s">
        <v>7</v>
      </c>
      <c r="O30" s="185"/>
      <c r="P30" s="61" t="s">
        <v>36</v>
      </c>
    </row>
    <row r="31" spans="1:18" ht="18.75" customHeight="1" thickBot="1" x14ac:dyDescent="0.3">
      <c r="A31" s="62" t="s">
        <v>37</v>
      </c>
      <c r="B31" s="155"/>
      <c r="C31" s="156"/>
      <c r="D31" s="162"/>
      <c r="E31" s="163"/>
      <c r="F31" s="163"/>
      <c r="G31" s="164"/>
      <c r="H31" s="162"/>
      <c r="I31" s="164"/>
      <c r="J31" s="168"/>
      <c r="K31" s="169"/>
      <c r="L31" s="166"/>
      <c r="M31" s="167"/>
      <c r="N31" s="186"/>
      <c r="O31" s="187"/>
      <c r="P31" s="60">
        <f t="shared" ref="P31:P39" si="6">L31-N31</f>
        <v>0</v>
      </c>
    </row>
    <row r="32" spans="1:18" ht="19.2" customHeight="1" thickBot="1" x14ac:dyDescent="0.3">
      <c r="A32" s="63" t="s">
        <v>37</v>
      </c>
      <c r="B32" s="154"/>
      <c r="C32" s="154"/>
      <c r="D32" s="109"/>
      <c r="E32" s="110"/>
      <c r="F32" s="110"/>
      <c r="G32" s="111"/>
      <c r="H32" s="109"/>
      <c r="I32" s="111"/>
      <c r="J32" s="182"/>
      <c r="K32" s="183"/>
      <c r="L32" s="166"/>
      <c r="M32" s="167"/>
      <c r="N32" s="186"/>
      <c r="O32" s="187"/>
      <c r="P32" s="60">
        <f t="shared" si="6"/>
        <v>0</v>
      </c>
    </row>
    <row r="33" spans="1:16" ht="19.5" customHeight="1" thickBot="1" x14ac:dyDescent="0.3">
      <c r="A33" s="63" t="s">
        <v>37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65"/>
      <c r="L33" s="112"/>
      <c r="M33" s="113"/>
      <c r="N33" s="105"/>
      <c r="O33" s="106"/>
      <c r="P33" s="60">
        <f t="shared" si="6"/>
        <v>0</v>
      </c>
    </row>
    <row r="34" spans="1:16" ht="19.5" customHeight="1" thickBot="1" x14ac:dyDescent="0.3">
      <c r="A34" s="62" t="s">
        <v>37</v>
      </c>
      <c r="B34" s="114"/>
      <c r="C34" s="115"/>
      <c r="D34" s="107"/>
      <c r="E34" s="116"/>
      <c r="F34" s="116"/>
      <c r="G34" s="108"/>
      <c r="H34" s="107"/>
      <c r="I34" s="108"/>
      <c r="J34" s="107"/>
      <c r="K34" s="108"/>
      <c r="L34" s="112"/>
      <c r="M34" s="113"/>
      <c r="N34" s="105"/>
      <c r="O34" s="106"/>
      <c r="P34" s="60">
        <f t="shared" si="6"/>
        <v>0</v>
      </c>
    </row>
    <row r="35" spans="1:16" ht="19.5" customHeight="1" thickBot="1" x14ac:dyDescent="0.3">
      <c r="A35" s="63" t="s">
        <v>37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60">
        <f t="shared" si="6"/>
        <v>0</v>
      </c>
    </row>
    <row r="36" spans="1:16" ht="19.5" customHeight="1" thickBot="1" x14ac:dyDescent="0.3">
      <c r="A36" s="63" t="s">
        <v>37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6"/>
        <v>0</v>
      </c>
    </row>
    <row r="37" spans="1:16" ht="19.5" customHeight="1" thickBot="1" x14ac:dyDescent="0.3">
      <c r="A37" s="62" t="s">
        <v>37</v>
      </c>
      <c r="B37" s="114"/>
      <c r="C37" s="115"/>
      <c r="D37" s="107"/>
      <c r="E37" s="116"/>
      <c r="F37" s="116"/>
      <c r="G37" s="108"/>
      <c r="H37" s="107"/>
      <c r="I37" s="108"/>
      <c r="J37" s="107"/>
      <c r="K37" s="108"/>
      <c r="L37" s="112"/>
      <c r="M37" s="113"/>
      <c r="N37" s="105"/>
      <c r="O37" s="106"/>
      <c r="P37" s="60">
        <f t="shared" si="6"/>
        <v>0</v>
      </c>
    </row>
    <row r="38" spans="1:16" ht="18.75" customHeight="1" thickBot="1" x14ac:dyDescent="0.3">
      <c r="A38" s="63" t="s">
        <v>37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60">
        <f t="shared" si="6"/>
        <v>0</v>
      </c>
    </row>
    <row r="39" spans="1:16" x14ac:dyDescent="0.25">
      <c r="A39" s="63" t="s">
        <v>37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60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P15">
    <cfRule type="expression" priority="11">
      <formula>$R$14:$R$18=TRUE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13EA5-12B8-41FC-9113-92BECBD2F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2026-04-01T16:43:14Z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49806300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