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33/5 PROJECT DOCUMENTS/"/>
    </mc:Choice>
  </mc:AlternateContent>
  <xr:revisionPtr revIDLastSave="14" documentId="14_{78670497-3E03-4555-8C11-960352D4DEF4}" xr6:coauthVersionLast="47" xr6:coauthVersionMax="47" xr10:uidLastSave="{EB63488C-0A0C-4ADC-BC63-CFB49FC9712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P33" i="1"/>
  <c r="O14" i="1" l="1"/>
  <c r="M14" i="1"/>
  <c r="L14" i="1"/>
  <c r="K14" i="1"/>
  <c r="H14" i="1"/>
  <c r="G14" i="1"/>
  <c r="D14" i="1"/>
  <c r="C14" i="1"/>
  <c r="C18" i="1" l="1"/>
  <c r="C1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<sst xmlns="http://schemas.openxmlformats.org/spreadsheetml/2006/main" count="85" uniqueCount="53">
  <si>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</si>
  <si>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</si>
  <si>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</si>
  <si>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</si>
  <si>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</si>
  <si>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</si>
  <si>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</si>
  <si>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</si>
  <si>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</si>
  <si>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</si>
  <si>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</si>
  <si>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</si>
  <si>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</si>
  <si>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</si>
  <si>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</si>
  <si>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</si>
  <si>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</si>
  <si>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</si>
  <si>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</si>
  <si>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</si>
  <si>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</si>
  <si>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</si>
  <si>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</si>
  <si>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</si>
  <si>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</si>
  <si>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</si>
  <si>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</si>
  <si>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</si>
  <si>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</si>
  <si>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</si>
  <si>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</si>
  <si>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</si>
  <si>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</si>
  <si>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</si>
  <si>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</si>
  <si>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</si>
  <si>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</si>
  <si>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</si>
  <si>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</si>
  <si>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</si>
  <si>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</si>
  <si>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</si>
  <si>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</si>
  <si>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KITCHEN</t>
  </si>
  <si>
    <t xml:space="preserve">DINING  </t>
  </si>
  <si>
    <t>AC-5</t>
  </si>
  <si>
    <t>PLAY AREA</t>
  </si>
  <si>
    <t xml:space="preserve">MEAL FULFILLMENT AREA </t>
  </si>
  <si>
    <t xml:space="preserve">BOH </t>
  </si>
  <si>
    <t>KITCHEN HD 1</t>
  </si>
  <si>
    <t xml:space="preserve">KITCHEN HD 2&amp;3 </t>
  </si>
  <si>
    <t xml:space="preserve">EF-3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</si>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</sst>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V6" sqref="V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3" t="s">
        <v>1</v>
      </c>
      <c r="F4" s="122"/>
      <c r="G4" s="156" t="s">
        <v>2</v>
      </c>
      <c r="H4" s="157"/>
      <c r="I4" s="148" t="s">
        <v>26</v>
      </c>
      <c r="J4" s="149"/>
      <c r="K4" s="154" t="s">
        <v>3</v>
      </c>
      <c r="L4" s="155"/>
      <c r="M4" s="152" t="s">
        <v>4</v>
      </c>
      <c r="N4" s="153"/>
      <c r="O4" s="152" t="s">
        <v>37</v>
      </c>
      <c r="P4" s="15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40</v>
      </c>
      <c r="B6" s="101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41</v>
      </c>
      <c r="B7" s="102" t="s">
        <v>47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42</v>
      </c>
      <c r="B8" s="102" t="s">
        <v>44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42</v>
      </c>
      <c r="B9" s="102" t="s">
        <v>48</v>
      </c>
      <c r="C9" s="35">
        <v>1750</v>
      </c>
      <c r="D9" s="36"/>
      <c r="E9" s="35">
        <f t="shared" ref="E9" si="6">C9-G9</f>
        <v>1425</v>
      </c>
      <c r="F9" s="36">
        <f t="shared" ref="F9" si="7">D9-H9</f>
        <v>0</v>
      </c>
      <c r="G9" s="37">
        <v>325</v>
      </c>
      <c r="H9" s="38"/>
      <c r="I9" s="39">
        <f t="shared" ref="I9" si="8">G9/C9</f>
        <v>0.18571428571428572</v>
      </c>
      <c r="J9" s="40" t="e">
        <f t="shared" ref="J9" si="9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19" customHeight="1" x14ac:dyDescent="0.25">
      <c r="A10" s="72" t="s">
        <v>45</v>
      </c>
      <c r="B10" s="70" t="s">
        <v>46</v>
      </c>
      <c r="C10" s="35">
        <v>1300</v>
      </c>
      <c r="D10" s="36"/>
      <c r="E10" s="35">
        <f t="shared" si="2"/>
        <v>1150</v>
      </c>
      <c r="F10" s="36">
        <f t="shared" si="3"/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.149999999999999" customHeight="1" x14ac:dyDescent="0.25">
      <c r="A11" s="72" t="s">
        <v>10</v>
      </c>
      <c r="B11" s="70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x14ac:dyDescent="0.25">
      <c r="A13" s="103" t="s">
        <v>51</v>
      </c>
      <c r="B13" s="104" t="s">
        <v>52</v>
      </c>
      <c r="C13" s="105"/>
      <c r="D13" s="106"/>
      <c r="E13" s="105"/>
      <c r="F13" s="106"/>
      <c r="G13" s="107"/>
      <c r="H13" s="108"/>
      <c r="I13" s="109"/>
      <c r="J13" s="108"/>
      <c r="K13" s="107"/>
      <c r="L13" s="108"/>
      <c r="M13" s="45"/>
      <c r="N13" s="46"/>
      <c r="O13" s="110">
        <v>360</v>
      </c>
      <c r="P13" s="111"/>
      <c r="Q13" s="61"/>
      <c r="R13" s="66"/>
    </row>
    <row r="14" spans="1:21" ht="20.149999999999999" customHeight="1" thickBot="1" x14ac:dyDescent="0.3">
      <c r="A14" s="114" t="s">
        <v>27</v>
      </c>
      <c r="B14" s="115"/>
      <c r="C14" s="73">
        <f>SUM(C6:C13)</f>
        <v>20800</v>
      </c>
      <c r="D14" s="74">
        <f>SUM(D6:D13)</f>
        <v>0</v>
      </c>
      <c r="E14" s="73">
        <f>SUM(E6:E13)</f>
        <v>16375</v>
      </c>
      <c r="F14" s="74">
        <f>SUM(F6:F13)</f>
        <v>0</v>
      </c>
      <c r="G14" s="75">
        <f>SUM(G6:G13)</f>
        <v>4425</v>
      </c>
      <c r="H14" s="76">
        <f>SUM(H6:H13)</f>
        <v>0</v>
      </c>
      <c r="I14" s="77"/>
      <c r="J14" s="78"/>
      <c r="K14" s="75">
        <f>SUM(K6:K13)</f>
        <v>0</v>
      </c>
      <c r="L14" s="76">
        <f>SUM(L6:L13)</f>
        <v>0</v>
      </c>
      <c r="M14" s="100">
        <f>SUM(M6:M13)</f>
        <v>3315</v>
      </c>
      <c r="N14" s="79">
        <f>SUM(N6:N13)</f>
        <v>0</v>
      </c>
      <c r="O14" s="80">
        <f>SUM(O6:O13)</f>
        <v>360</v>
      </c>
      <c r="P14" s="81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28</v>
      </c>
      <c r="B16" s="82"/>
      <c r="C16" s="82"/>
      <c r="D16" s="82"/>
      <c r="F16" s="207" t="s">
        <v>12</v>
      </c>
      <c r="G16" s="208"/>
      <c r="H16" s="181" t="s">
        <v>31</v>
      </c>
      <c r="I16" s="182"/>
      <c r="J16" s="183"/>
      <c r="L16" s="94" t="s">
        <v>33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99" t="s">
        <v>27</v>
      </c>
      <c r="B17" s="200"/>
      <c r="C17" s="85" t="s">
        <v>7</v>
      </c>
      <c r="D17" s="86" t="s">
        <v>8</v>
      </c>
      <c r="F17" s="209"/>
      <c r="G17" s="210"/>
      <c r="H17" s="184"/>
      <c r="I17" s="185"/>
      <c r="J17" s="186"/>
      <c r="L17" s="178" t="s">
        <v>36</v>
      </c>
      <c r="M17" s="178"/>
      <c r="N17" s="178"/>
      <c r="O17" s="178"/>
      <c r="P17" s="97">
        <f>IF(R16=TRUE, 1, 0)</f>
        <v>1</v>
      </c>
    </row>
    <row r="18" spans="1:21" ht="18.75" customHeight="1" x14ac:dyDescent="0.35">
      <c r="A18" s="201" t="s">
        <v>30</v>
      </c>
      <c r="B18" s="202"/>
      <c r="C18" s="87">
        <f>G14+K14</f>
        <v>4425</v>
      </c>
      <c r="D18" s="88">
        <f>H14+L14</f>
        <v>0</v>
      </c>
      <c r="F18" s="128" t="s">
        <v>13</v>
      </c>
      <c r="G18" s="129"/>
      <c r="H18" s="190"/>
      <c r="I18" s="191"/>
      <c r="J18" s="192"/>
      <c r="L18" s="179"/>
      <c r="M18" s="179"/>
      <c r="N18" s="179"/>
      <c r="O18" s="17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3" t="s">
        <v>29</v>
      </c>
      <c r="B19" s="204"/>
      <c r="C19" s="91">
        <f>M14+O14</f>
        <v>3675</v>
      </c>
      <c r="D19" s="92">
        <f>N14+P14</f>
        <v>0</v>
      </c>
      <c r="F19" s="130" t="s">
        <v>14</v>
      </c>
      <c r="G19" s="131"/>
      <c r="H19" s="193"/>
      <c r="I19" s="194"/>
      <c r="J19" s="195"/>
      <c r="L19" s="180" t="s">
        <v>34</v>
      </c>
      <c r="M19" s="180"/>
      <c r="N19" s="180"/>
      <c r="O19" s="180"/>
      <c r="P19" s="98" t="e">
        <f>IF(R18=TRUE, 1, 0)</f>
        <v>#DIV/0!</v>
      </c>
    </row>
    <row r="20" spans="1:21" ht="18.75" customHeight="1" thickBot="1" x14ac:dyDescent="0.4">
      <c r="A20" s="205" t="s">
        <v>18</v>
      </c>
      <c r="B20" s="206"/>
      <c r="C20" s="89">
        <f>C18-C19</f>
        <v>750</v>
      </c>
      <c r="D20" s="90">
        <f>D18-D19</f>
        <v>0</v>
      </c>
      <c r="F20" s="146" t="s">
        <v>15</v>
      </c>
      <c r="G20" s="147"/>
      <c r="H20" s="196"/>
      <c r="I20" s="197"/>
      <c r="J20" s="198"/>
      <c r="L20" s="179"/>
      <c r="M20" s="179"/>
      <c r="N20" s="179"/>
      <c r="O20" s="179"/>
      <c r="P20" s="99"/>
      <c r="R20" s="1" t="e">
        <f>AND(H21&gt;=-0.02, H21&lt;=0.02)</f>
        <v>#DIV/0!</v>
      </c>
    </row>
    <row r="21" spans="1:21" ht="16.5" customHeight="1" thickBot="1" x14ac:dyDescent="0.3">
      <c r="F21" s="144" t="s">
        <v>16</v>
      </c>
      <c r="G21" s="145"/>
      <c r="H21" s="187" t="e">
        <f>AVERAGE(H18:J20)</f>
        <v>#DIV/0!</v>
      </c>
      <c r="I21" s="188"/>
      <c r="J21" s="189"/>
      <c r="L21" s="176" t="s">
        <v>35</v>
      </c>
      <c r="M21" s="176"/>
      <c r="N21" s="176"/>
      <c r="O21" s="17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6"/>
      <c r="M22" s="176"/>
      <c r="N22" s="176"/>
      <c r="O22" s="17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  <c r="Q25" s="67"/>
    </row>
    <row r="26" spans="1:21" ht="20.149999999999999" customHeight="1" x14ac:dyDescent="0.25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  <c r="Q26" s="67"/>
    </row>
    <row r="27" spans="1:21" ht="20.149999999999999" customHeight="1" thickBot="1" x14ac:dyDescent="0.3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1" t="s">
        <v>19</v>
      </c>
      <c r="B30" s="142"/>
      <c r="C30" s="142"/>
      <c r="D30" s="142"/>
      <c r="E30" s="142"/>
      <c r="F30" s="14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68" t="s">
        <v>24</v>
      </c>
      <c r="C31" s="169"/>
      <c r="D31" s="122" t="s">
        <v>23</v>
      </c>
      <c r="E31" s="124"/>
      <c r="F31" s="124"/>
      <c r="G31" s="123"/>
      <c r="H31" s="122" t="s">
        <v>20</v>
      </c>
      <c r="I31" s="123"/>
      <c r="J31" s="124" t="s">
        <v>21</v>
      </c>
      <c r="K31" s="124"/>
      <c r="L31" s="125" t="s">
        <v>3</v>
      </c>
      <c r="M31" s="125"/>
      <c r="N31" s="120" t="s">
        <v>4</v>
      </c>
      <c r="O31" s="121"/>
      <c r="P31" s="58" t="s">
        <v>22</v>
      </c>
    </row>
    <row r="32" spans="1:21" ht="18.75" customHeight="1" thickBot="1" x14ac:dyDescent="0.3">
      <c r="A32" s="59" t="s">
        <v>25</v>
      </c>
      <c r="B32" s="166" t="s">
        <v>38</v>
      </c>
      <c r="C32" s="167"/>
      <c r="D32" s="159"/>
      <c r="E32" s="172"/>
      <c r="F32" s="172"/>
      <c r="G32" s="160"/>
      <c r="H32" s="159" t="s">
        <v>39</v>
      </c>
      <c r="I32" s="160"/>
      <c r="J32" s="161" t="s">
        <v>39</v>
      </c>
      <c r="K32" s="162"/>
      <c r="L32" s="118">
        <v>0</v>
      </c>
      <c r="M32" s="119"/>
      <c r="N32" s="112">
        <v>1080</v>
      </c>
      <c r="O32" s="113"/>
      <c r="P32" s="57">
        <f t="shared" ref="P32:P34" si="10">L32-N32</f>
        <v>-1080</v>
      </c>
    </row>
    <row r="33" spans="1:16" ht="18.75" customHeight="1" thickBot="1" x14ac:dyDescent="0.3">
      <c r="A33" s="60" t="s">
        <v>25</v>
      </c>
      <c r="B33" s="165" t="s">
        <v>38</v>
      </c>
      <c r="C33" s="165"/>
      <c r="D33" s="126"/>
      <c r="E33" s="173"/>
      <c r="F33" s="173"/>
      <c r="G33" s="127"/>
      <c r="H33" s="126" t="s">
        <v>39</v>
      </c>
      <c r="I33" s="127"/>
      <c r="J33" s="116" t="s">
        <v>39</v>
      </c>
      <c r="K33" s="117"/>
      <c r="L33" s="118">
        <v>0</v>
      </c>
      <c r="M33" s="119"/>
      <c r="N33" s="112">
        <v>832</v>
      </c>
      <c r="O33" s="113"/>
      <c r="P33" s="57">
        <f t="shared" ref="P33" si="11">L33-N33</f>
        <v>-832</v>
      </c>
    </row>
    <row r="34" spans="1:16" ht="18.75" customHeight="1" thickBot="1" x14ac:dyDescent="0.3">
      <c r="A34" s="60" t="s">
        <v>25</v>
      </c>
      <c r="B34" s="165" t="s">
        <v>38</v>
      </c>
      <c r="C34" s="165"/>
      <c r="D34" s="126"/>
      <c r="E34" s="173"/>
      <c r="F34" s="173"/>
      <c r="G34" s="127"/>
      <c r="H34" s="126" t="s">
        <v>39</v>
      </c>
      <c r="I34" s="127"/>
      <c r="J34" s="116" t="s">
        <v>39</v>
      </c>
      <c r="K34" s="117"/>
      <c r="L34" s="118">
        <v>0</v>
      </c>
      <c r="M34" s="119"/>
      <c r="N34" s="112">
        <v>701</v>
      </c>
      <c r="O34" s="113"/>
      <c r="P34" s="57">
        <f t="shared" si="10"/>
        <v>-701</v>
      </c>
    </row>
    <row r="35" spans="1:16" ht="19.149999999999999" customHeight="1" x14ac:dyDescent="0.25">
      <c r="A35" s="60" t="s">
        <v>25</v>
      </c>
      <c r="B35" s="170" t="s">
        <v>38</v>
      </c>
      <c r="C35" s="171"/>
      <c r="D35" s="126"/>
      <c r="E35" s="173"/>
      <c r="F35" s="173"/>
      <c r="G35" s="127"/>
      <c r="H35" s="126" t="s">
        <v>39</v>
      </c>
      <c r="I35" s="127"/>
      <c r="J35" s="126" t="s">
        <v>39</v>
      </c>
      <c r="K35" s="158"/>
      <c r="L35" s="163">
        <v>0</v>
      </c>
      <c r="M35" s="164"/>
      <c r="N35" s="174">
        <v>390</v>
      </c>
      <c r="O35" s="17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E684E9E-6702-4D9B-87FA-EB7C4A1B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2025-12-18T15:47:53Z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